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0374400hs\Desktop\"/>
    </mc:Choice>
  </mc:AlternateContent>
  <xr:revisionPtr revIDLastSave="0" documentId="13_ncr:1_{BE1261F6-50A3-47F3-B82C-509CDD95A62C}" xr6:coauthVersionLast="47" xr6:coauthVersionMax="47" xr10:uidLastSave="{00000000-0000-0000-0000-000000000000}"/>
  <bookViews>
    <workbookView xWindow="700" yWindow="0" windowWidth="18500" windowHeight="11280" tabRatio="700" activeTab="3" xr2:uid="{00000000-000D-0000-FFFF-FFFF00000000}"/>
  </bookViews>
  <sheets>
    <sheet name="女子予選G　試合結果" sheetId="33" r:id="rId1"/>
    <sheet name="女子予選G戦　詳細" sheetId="32" r:id="rId2"/>
    <sheet name="女子決勝T組合せ" sheetId="34" r:id="rId3"/>
    <sheet name="女子決勝T試合結果" sheetId="35" r:id="rId4"/>
  </sheets>
  <definedNames>
    <definedName name="_xlnm.Print_Area" localSheetId="1">'女子予選G戦　詳細'!$B$1:$BZ$91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5" i="35" l="1"/>
  <c r="BW26" i="32"/>
  <c r="BV26" i="32"/>
  <c r="Y44" i="32"/>
  <c r="BK88" i="32"/>
  <c r="BI88" i="32"/>
  <c r="BL88" i="32" s="1"/>
  <c r="BC88" i="32"/>
  <c r="BD88" i="32" s="1"/>
  <c r="BA88" i="32"/>
  <c r="AU88" i="32"/>
  <c r="AV88" i="32" s="1"/>
  <c r="AS88" i="32"/>
  <c r="X88" i="32"/>
  <c r="V88" i="32"/>
  <c r="P88" i="32"/>
  <c r="N88" i="32"/>
  <c r="Q88" i="32" s="1"/>
  <c r="H88" i="32"/>
  <c r="I88" i="32" s="1"/>
  <c r="F88" i="32"/>
  <c r="BK87" i="32"/>
  <c r="BI87" i="32"/>
  <c r="BC87" i="32"/>
  <c r="BD87" i="32" s="1"/>
  <c r="BA87" i="32"/>
  <c r="AX87" i="32"/>
  <c r="AU87" i="32"/>
  <c r="AS87" i="32"/>
  <c r="X87" i="32"/>
  <c r="V87" i="32"/>
  <c r="P87" i="32"/>
  <c r="Q87" i="32" s="1"/>
  <c r="N87" i="32"/>
  <c r="H87" i="32"/>
  <c r="F87" i="32"/>
  <c r="BK86" i="32"/>
  <c r="BI86" i="32"/>
  <c r="BC86" i="32"/>
  <c r="BD86" i="32" s="1"/>
  <c r="BA86" i="32"/>
  <c r="AU86" i="32"/>
  <c r="AS86" i="32"/>
  <c r="AP87" i="32" s="1"/>
  <c r="X86" i="32"/>
  <c r="V86" i="32"/>
  <c r="P86" i="32"/>
  <c r="N86" i="32"/>
  <c r="H86" i="32"/>
  <c r="F86" i="32"/>
  <c r="BT85" i="32"/>
  <c r="BP85" i="32"/>
  <c r="BC85" i="32"/>
  <c r="BA85" i="32"/>
  <c r="AU85" i="32"/>
  <c r="AV85" i="32" s="1"/>
  <c r="AS85" i="32"/>
  <c r="AG85" i="32"/>
  <c r="AC85" i="32"/>
  <c r="P85" i="32"/>
  <c r="Q85" i="32" s="1"/>
  <c r="N85" i="32"/>
  <c r="H85" i="32"/>
  <c r="I85" i="32" s="1"/>
  <c r="F85" i="32"/>
  <c r="BT84" i="32"/>
  <c r="BP84" i="32"/>
  <c r="BC84" i="32"/>
  <c r="BA84" i="32"/>
  <c r="AU84" i="32"/>
  <c r="AS84" i="32"/>
  <c r="AG84" i="32"/>
  <c r="AC84" i="32"/>
  <c r="P84" i="32"/>
  <c r="N84" i="32"/>
  <c r="H84" i="32"/>
  <c r="I84" i="32" s="1"/>
  <c r="F84" i="32"/>
  <c r="BT83" i="32"/>
  <c r="BU84" i="32" s="1"/>
  <c r="BG87" i="32" s="1"/>
  <c r="BP83" i="32"/>
  <c r="BC83" i="32"/>
  <c r="BA83" i="32"/>
  <c r="AU83" i="32"/>
  <c r="AS83" i="32"/>
  <c r="AG83" i="32"/>
  <c r="AC83" i="32"/>
  <c r="AB84" i="32" s="1"/>
  <c r="Z87" i="32" s="1"/>
  <c r="P83" i="32"/>
  <c r="N83" i="32"/>
  <c r="H83" i="32"/>
  <c r="I83" i="32" s="1"/>
  <c r="F83" i="32"/>
  <c r="C84" i="32" s="1"/>
  <c r="BT82" i="32"/>
  <c r="BP82" i="32"/>
  <c r="BL82" i="32"/>
  <c r="BH82" i="32"/>
  <c r="AU82" i="32"/>
  <c r="AS82" i="32"/>
  <c r="AV82" i="32" s="1"/>
  <c r="AG82" i="32"/>
  <c r="AC82" i="32"/>
  <c r="Y82" i="32"/>
  <c r="U82" i="32"/>
  <c r="H82" i="32"/>
  <c r="I82" i="32" s="1"/>
  <c r="F82" i="32"/>
  <c r="BT81" i="32"/>
  <c r="BP81" i="32"/>
  <c r="BN81" i="32"/>
  <c r="BL81" i="32"/>
  <c r="BM81" i="32" s="1"/>
  <c r="AY84" i="32" s="1"/>
  <c r="BH81" i="32"/>
  <c r="AU81" i="32"/>
  <c r="AS81" i="32"/>
  <c r="AG81" i="32"/>
  <c r="AC81" i="32"/>
  <c r="Y81" i="32"/>
  <c r="U81" i="32"/>
  <c r="H81" i="32"/>
  <c r="F81" i="32"/>
  <c r="BT80" i="32"/>
  <c r="BU81" i="32" s="1"/>
  <c r="AY87" i="32" s="1"/>
  <c r="BP80" i="32"/>
  <c r="BO81" i="32" s="1"/>
  <c r="BE87" i="32" s="1"/>
  <c r="BL80" i="32"/>
  <c r="BH80" i="32"/>
  <c r="AU80" i="32"/>
  <c r="AV80" i="32" s="1"/>
  <c r="AS80" i="32"/>
  <c r="AG80" i="32"/>
  <c r="AH81" i="32" s="1"/>
  <c r="L87" i="32" s="1"/>
  <c r="AC80" i="32"/>
  <c r="AB81" i="32" s="1"/>
  <c r="R87" i="32" s="1"/>
  <c r="Y80" i="32"/>
  <c r="Z81" i="32" s="1"/>
  <c r="L84" i="32" s="1"/>
  <c r="U80" i="32"/>
  <c r="T81" i="32" s="1"/>
  <c r="H80" i="32"/>
  <c r="F80" i="32"/>
  <c r="BT79" i="32"/>
  <c r="BP79" i="32"/>
  <c r="BL79" i="32"/>
  <c r="BH79" i="32"/>
  <c r="BD79" i="32"/>
  <c r="AZ79" i="32"/>
  <c r="AG79" i="32"/>
  <c r="AC79" i="32"/>
  <c r="Y79" i="32"/>
  <c r="U79" i="32"/>
  <c r="Q79" i="32"/>
  <c r="M79" i="32"/>
  <c r="BT78" i="32"/>
  <c r="BU78" i="32" s="1"/>
  <c r="AQ87" i="32" s="1"/>
  <c r="BP78" i="32"/>
  <c r="BO78" i="32"/>
  <c r="AW87" i="32" s="1"/>
  <c r="BN78" i="32"/>
  <c r="BL78" i="32"/>
  <c r="BH78" i="32"/>
  <c r="BD78" i="32"/>
  <c r="AZ78" i="32"/>
  <c r="AG78" i="32"/>
  <c r="AH78" i="32" s="1"/>
  <c r="D87" i="32" s="1"/>
  <c r="AC78" i="32"/>
  <c r="Y78" i="32"/>
  <c r="U78" i="32"/>
  <c r="S78" i="32"/>
  <c r="Q78" i="32"/>
  <c r="R78" i="32" s="1"/>
  <c r="M78" i="32"/>
  <c r="L78" i="32"/>
  <c r="J81" i="32" s="1"/>
  <c r="K78" i="32"/>
  <c r="BX77" i="32"/>
  <c r="BT77" i="32"/>
  <c r="BP77" i="32"/>
  <c r="BL77" i="32"/>
  <c r="BH77" i="32"/>
  <c r="BG78" i="32" s="1"/>
  <c r="BF78" i="32" s="1"/>
  <c r="BD77" i="32"/>
  <c r="BE78" i="32" s="1"/>
  <c r="AQ81" i="32" s="1"/>
  <c r="AZ77" i="32"/>
  <c r="AK77" i="32"/>
  <c r="AG77" i="32"/>
  <c r="AC77" i="32"/>
  <c r="Y77" i="32"/>
  <c r="Z78" i="32" s="1"/>
  <c r="D84" i="32" s="1"/>
  <c r="U77" i="32"/>
  <c r="T78" i="32" s="1"/>
  <c r="Q77" i="32"/>
  <c r="M77" i="32"/>
  <c r="BN76" i="32"/>
  <c r="BF76" i="32"/>
  <c r="AX76" i="32"/>
  <c r="AP76" i="32"/>
  <c r="AA76" i="32"/>
  <c r="S76" i="32"/>
  <c r="K76" i="32"/>
  <c r="C76" i="32"/>
  <c r="BK16" i="32"/>
  <c r="BL16" i="32" s="1"/>
  <c r="BI16" i="32"/>
  <c r="BD16" i="32"/>
  <c r="BC16" i="32"/>
  <c r="BA16" i="32"/>
  <c r="AU16" i="32"/>
  <c r="AV16" i="32" s="1"/>
  <c r="AS16" i="32"/>
  <c r="BK15" i="32"/>
  <c r="BI15" i="32"/>
  <c r="BF15" i="32"/>
  <c r="BC15" i="32"/>
  <c r="BD15" i="32" s="1"/>
  <c r="BA15" i="32"/>
  <c r="AX15" i="32"/>
  <c r="AU15" i="32"/>
  <c r="AS15" i="32"/>
  <c r="BK14" i="32"/>
  <c r="BI14" i="32"/>
  <c r="BC14" i="32"/>
  <c r="BD14" i="32" s="1"/>
  <c r="BA14" i="32"/>
  <c r="AU14" i="32"/>
  <c r="AS14" i="32"/>
  <c r="BT13" i="32"/>
  <c r="BP13" i="32"/>
  <c r="BC13" i="32"/>
  <c r="BD13" i="32" s="1"/>
  <c r="BA13" i="32"/>
  <c r="AU13" i="32"/>
  <c r="AV13" i="32" s="1"/>
  <c r="AS13" i="32"/>
  <c r="BT12" i="32"/>
  <c r="BU12" i="32" s="1"/>
  <c r="BG15" i="32" s="1"/>
  <c r="BP12" i="32"/>
  <c r="BO12" i="32"/>
  <c r="BM15" i="32" s="1"/>
  <c r="BN12" i="32"/>
  <c r="BC12" i="32"/>
  <c r="BA12" i="32"/>
  <c r="AU12" i="32"/>
  <c r="AV12" i="32" s="1"/>
  <c r="AS12" i="32"/>
  <c r="AP12" i="32"/>
  <c r="BT11" i="32"/>
  <c r="BP11" i="32"/>
  <c r="BC11" i="32"/>
  <c r="BA11" i="32"/>
  <c r="AU11" i="32"/>
  <c r="AV11" i="32" s="1"/>
  <c r="AS11" i="32"/>
  <c r="BT10" i="32"/>
  <c r="BP10" i="32"/>
  <c r="BL10" i="32"/>
  <c r="BH10" i="32"/>
  <c r="AU10" i="32"/>
  <c r="AV10" i="32" s="1"/>
  <c r="AS10" i="32"/>
  <c r="BT9" i="32"/>
  <c r="BP9" i="32"/>
  <c r="BN9" i="32"/>
  <c r="BL9" i="32"/>
  <c r="BH9" i="32"/>
  <c r="BG9" i="32"/>
  <c r="BE12" i="32" s="1"/>
  <c r="BF9" i="32"/>
  <c r="AU9" i="32"/>
  <c r="AV9" i="32" s="1"/>
  <c r="AS9" i="32"/>
  <c r="BT8" i="32"/>
  <c r="BU9" i="32" s="1"/>
  <c r="AY15" i="32" s="1"/>
  <c r="BP8" i="32"/>
  <c r="BO9" i="32" s="1"/>
  <c r="BE15" i="32" s="1"/>
  <c r="BL8" i="32"/>
  <c r="BM9" i="32" s="1"/>
  <c r="AY12" i="32" s="1"/>
  <c r="AX12" i="32" s="1"/>
  <c r="BH8" i="32"/>
  <c r="AU8" i="32"/>
  <c r="AS8" i="32"/>
  <c r="BT7" i="32"/>
  <c r="BP7" i="32"/>
  <c r="BL7" i="32"/>
  <c r="BH7" i="32"/>
  <c r="BD7" i="32"/>
  <c r="AZ7" i="32"/>
  <c r="BT6" i="32"/>
  <c r="BP6" i="32"/>
  <c r="BO6" i="32"/>
  <c r="AW15" i="32" s="1"/>
  <c r="BL6" i="32"/>
  <c r="BH6" i="32"/>
  <c r="BF6" i="32"/>
  <c r="BD6" i="32"/>
  <c r="AZ6" i="32"/>
  <c r="BT5" i="32"/>
  <c r="BP5" i="32"/>
  <c r="BL5" i="32"/>
  <c r="BM6" i="32" s="1"/>
  <c r="AQ12" i="32" s="1"/>
  <c r="BH5" i="32"/>
  <c r="BG6" i="32" s="1"/>
  <c r="BD5" i="32"/>
  <c r="BE6" i="32" s="1"/>
  <c r="AQ9" i="32" s="1"/>
  <c r="AP9" i="32" s="1"/>
  <c r="AZ5" i="32"/>
  <c r="AY6" i="32" s="1"/>
  <c r="AF11" i="32"/>
  <c r="AF8" i="32"/>
  <c r="AF5" i="32"/>
  <c r="AE11" i="32"/>
  <c r="C4" i="32"/>
  <c r="K4" i="32"/>
  <c r="S4" i="32"/>
  <c r="M5" i="32"/>
  <c r="Q5" i="32"/>
  <c r="U5" i="32"/>
  <c r="Y5" i="32"/>
  <c r="M6" i="32"/>
  <c r="Q6" i="32"/>
  <c r="U6" i="32"/>
  <c r="Y6" i="32"/>
  <c r="M7" i="32"/>
  <c r="Q7" i="32"/>
  <c r="R6" i="32" s="1"/>
  <c r="D9" i="32" s="1"/>
  <c r="U7" i="32"/>
  <c r="Y7" i="32"/>
  <c r="I8" i="32"/>
  <c r="U8" i="32"/>
  <c r="Y8" i="32"/>
  <c r="U9" i="32"/>
  <c r="AE8" i="32" s="1"/>
  <c r="Y9" i="32"/>
  <c r="I10" i="32"/>
  <c r="U10" i="32"/>
  <c r="Y10" i="32"/>
  <c r="I11" i="32"/>
  <c r="Q11" i="32"/>
  <c r="I12" i="32"/>
  <c r="Q12" i="32"/>
  <c r="I13" i="32"/>
  <c r="Q13" i="32"/>
  <c r="BJ42" i="35"/>
  <c r="BF42" i="35"/>
  <c r="AO42" i="35"/>
  <c r="AJ42" i="35"/>
  <c r="S42" i="35"/>
  <c r="O42" i="35"/>
  <c r="BJ41" i="35"/>
  <c r="BF41" i="35"/>
  <c r="AO41" i="35"/>
  <c r="AJ41" i="35"/>
  <c r="S41" i="35"/>
  <c r="O41" i="35"/>
  <c r="BJ40" i="35"/>
  <c r="BF40" i="35"/>
  <c r="AO40" i="35"/>
  <c r="AJ40" i="35"/>
  <c r="S40" i="35"/>
  <c r="O40" i="35"/>
  <c r="BN36" i="35"/>
  <c r="BJ36" i="35"/>
  <c r="O36" i="35"/>
  <c r="K36" i="35"/>
  <c r="BN35" i="35"/>
  <c r="BJ35" i="35"/>
  <c r="O35" i="35"/>
  <c r="K35" i="35"/>
  <c r="BN34" i="35"/>
  <c r="BJ34" i="35"/>
  <c r="BB34" i="35"/>
  <c r="AX34" i="35"/>
  <c r="AA34" i="35"/>
  <c r="W34" i="35"/>
  <c r="O34" i="35"/>
  <c r="K34" i="35"/>
  <c r="BB33" i="35"/>
  <c r="AX33" i="35"/>
  <c r="AA33" i="35"/>
  <c r="W33" i="35"/>
  <c r="BB32" i="35"/>
  <c r="AX32" i="35"/>
  <c r="AA32" i="35"/>
  <c r="W32" i="35"/>
  <c r="BJ28" i="35"/>
  <c r="BF28" i="35"/>
  <c r="S28" i="35"/>
  <c r="O28" i="35"/>
  <c r="BJ27" i="35"/>
  <c r="BF27" i="35"/>
  <c r="AO27" i="35"/>
  <c r="AJ27" i="35"/>
  <c r="S27" i="35"/>
  <c r="O27" i="35"/>
  <c r="BJ26" i="35"/>
  <c r="BF26" i="35"/>
  <c r="AO26" i="35"/>
  <c r="AJ26" i="35"/>
  <c r="S26" i="35"/>
  <c r="O26" i="35"/>
  <c r="AO25" i="35"/>
  <c r="BV24" i="35"/>
  <c r="BR24" i="35"/>
  <c r="AX24" i="35"/>
  <c r="AT24" i="35"/>
  <c r="AE24" i="35"/>
  <c r="AA24" i="35"/>
  <c r="G24" i="35"/>
  <c r="C24" i="35"/>
  <c r="BV23" i="35"/>
  <c r="BR23" i="35"/>
  <c r="AX23" i="35"/>
  <c r="AT23" i="35"/>
  <c r="AE23" i="35"/>
  <c r="AA23" i="35"/>
  <c r="G23" i="35"/>
  <c r="C23" i="35"/>
  <c r="BV22" i="35"/>
  <c r="BR22" i="35"/>
  <c r="BQ23" i="35" s="1"/>
  <c r="AX22" i="35"/>
  <c r="AT22" i="35"/>
  <c r="AE22" i="35"/>
  <c r="AA22" i="35"/>
  <c r="G22" i="35"/>
  <c r="C22" i="35"/>
  <c r="BJ20" i="35"/>
  <c r="BF20" i="35"/>
  <c r="S20" i="35"/>
  <c r="O20" i="35"/>
  <c r="BJ19" i="35"/>
  <c r="BF19" i="35"/>
  <c r="S19" i="35"/>
  <c r="O19" i="35"/>
  <c r="BJ18" i="35"/>
  <c r="BF18" i="35"/>
  <c r="S18" i="35"/>
  <c r="O18" i="35"/>
  <c r="BB14" i="35"/>
  <c r="AX14" i="35"/>
  <c r="AA14" i="35"/>
  <c r="W14" i="35"/>
  <c r="BB13" i="35"/>
  <c r="AX13" i="35"/>
  <c r="AA13" i="35"/>
  <c r="W13" i="35"/>
  <c r="BN12" i="35"/>
  <c r="BJ12" i="35"/>
  <c r="BB12" i="35"/>
  <c r="AX12" i="35"/>
  <c r="AA12" i="35"/>
  <c r="W12" i="35"/>
  <c r="O12" i="35"/>
  <c r="K12" i="35"/>
  <c r="BN11" i="35"/>
  <c r="BJ11" i="35"/>
  <c r="O11" i="35"/>
  <c r="K11" i="35"/>
  <c r="BN10" i="35"/>
  <c r="BJ10" i="35"/>
  <c r="O10" i="35"/>
  <c r="K10" i="35"/>
  <c r="BJ7" i="35"/>
  <c r="BF7" i="35"/>
  <c r="S7" i="35"/>
  <c r="O7" i="35"/>
  <c r="BJ6" i="35"/>
  <c r="BF6" i="35"/>
  <c r="S6" i="35"/>
  <c r="O6" i="35"/>
  <c r="BJ5" i="35"/>
  <c r="BF5" i="35"/>
  <c r="S5" i="35"/>
  <c r="O5" i="35"/>
  <c r="AS23" i="35" l="1"/>
  <c r="N27" i="35"/>
  <c r="T27" i="35"/>
  <c r="BE6" i="35"/>
  <c r="BI11" i="35"/>
  <c r="J35" i="35"/>
  <c r="K87" i="32"/>
  <c r="Q86" i="32"/>
  <c r="AA81" i="32"/>
  <c r="I81" i="32"/>
  <c r="I80" i="32"/>
  <c r="AK80" i="32"/>
  <c r="AV84" i="32"/>
  <c r="AV83" i="32"/>
  <c r="BM78" i="32"/>
  <c r="AQ84" i="32" s="1"/>
  <c r="AP84" i="32" s="1"/>
  <c r="AW9" i="32"/>
  <c r="AX6" i="32"/>
  <c r="AV8" i="32"/>
  <c r="AV81" i="32"/>
  <c r="AP81" i="32"/>
  <c r="BX80" i="32"/>
  <c r="Y86" i="32"/>
  <c r="AA84" i="32"/>
  <c r="Q84" i="32"/>
  <c r="K84" i="32"/>
  <c r="AK83" i="32"/>
  <c r="Q83" i="32"/>
  <c r="R84" i="32"/>
  <c r="S81" i="32"/>
  <c r="I87" i="32"/>
  <c r="C87" i="32"/>
  <c r="I86" i="32"/>
  <c r="AB78" i="32"/>
  <c r="BF87" i="32"/>
  <c r="BG81" i="32"/>
  <c r="AX84" i="32"/>
  <c r="BD84" i="32"/>
  <c r="BD83" i="32"/>
  <c r="BX83" i="32"/>
  <c r="AV87" i="32"/>
  <c r="AV86" i="32"/>
  <c r="BX86" i="32"/>
  <c r="BL15" i="32"/>
  <c r="BL14" i="32"/>
  <c r="BD12" i="32"/>
  <c r="BD11" i="32"/>
  <c r="AV15" i="32"/>
  <c r="AV14" i="32"/>
  <c r="BU6" i="32"/>
  <c r="AQ15" i="32" s="1"/>
  <c r="AP15" i="32" s="1"/>
  <c r="BN6" i="32"/>
  <c r="BO84" i="32"/>
  <c r="BL86" i="32"/>
  <c r="AH84" i="32"/>
  <c r="T87" i="32" s="1"/>
  <c r="S87" i="32" s="1"/>
  <c r="Y87" i="32"/>
  <c r="Y88" i="32"/>
  <c r="AK86" i="32"/>
  <c r="BL87" i="32"/>
  <c r="D81" i="32"/>
  <c r="AJ80" i="32" s="1"/>
  <c r="BD85" i="32"/>
  <c r="AY78" i="32"/>
  <c r="AX78" i="32" s="1"/>
  <c r="Z9" i="32"/>
  <c r="L12" i="32" s="1"/>
  <c r="Z6" i="32"/>
  <c r="D12" i="32" s="1"/>
  <c r="AD11" i="32" s="1"/>
  <c r="T6" i="32"/>
  <c r="T9" i="32"/>
  <c r="AE5" i="32"/>
  <c r="L6" i="32"/>
  <c r="I9" i="32"/>
  <c r="K6" i="32"/>
  <c r="J9" i="32"/>
  <c r="C12" i="32"/>
  <c r="K12" i="32"/>
  <c r="C9" i="32"/>
  <c r="Z23" i="35"/>
  <c r="T19" i="35"/>
  <c r="V13" i="35"/>
  <c r="AP26" i="35"/>
  <c r="AY23" i="35"/>
  <c r="AW33" i="35"/>
  <c r="BI35" i="35"/>
  <c r="BE19" i="35"/>
  <c r="BW23" i="35"/>
  <c r="N6" i="35"/>
  <c r="BE27" i="35"/>
  <c r="V33" i="35"/>
  <c r="T6" i="35"/>
  <c r="J11" i="35"/>
  <c r="AB13" i="35"/>
  <c r="H23" i="35"/>
  <c r="P11" i="35"/>
  <c r="AW13" i="35"/>
  <c r="N41" i="35"/>
  <c r="BK6" i="35"/>
  <c r="BC13" i="35"/>
  <c r="N19" i="35"/>
  <c r="BC33" i="35"/>
  <c r="T41" i="35"/>
  <c r="BO11" i="35"/>
  <c r="B23" i="35"/>
  <c r="BO35" i="35"/>
  <c r="AI41" i="35"/>
  <c r="AB33" i="35"/>
  <c r="AP41" i="35"/>
  <c r="BK19" i="35"/>
  <c r="AI26" i="35"/>
  <c r="P35" i="35"/>
  <c r="BE41" i="35"/>
  <c r="AF23" i="35"/>
  <c r="BK27" i="35"/>
  <c r="BK41" i="35"/>
  <c r="BK70" i="32"/>
  <c r="BI70" i="32"/>
  <c r="BC70" i="32"/>
  <c r="BD70" i="32" s="1"/>
  <c r="BA70" i="32"/>
  <c r="AU70" i="32"/>
  <c r="AS70" i="32"/>
  <c r="BK69" i="32"/>
  <c r="BI69" i="32"/>
  <c r="BC69" i="32"/>
  <c r="BA69" i="32"/>
  <c r="AU69" i="32"/>
  <c r="AS69" i="32"/>
  <c r="BK68" i="32"/>
  <c r="BI68" i="32"/>
  <c r="BC68" i="32"/>
  <c r="BD68" i="32" s="1"/>
  <c r="BA68" i="32"/>
  <c r="AX69" i="32" s="1"/>
  <c r="AU68" i="32"/>
  <c r="AS68" i="32"/>
  <c r="BT67" i="32"/>
  <c r="BP67" i="32"/>
  <c r="BC67" i="32"/>
  <c r="BA67" i="32"/>
  <c r="AU67" i="32"/>
  <c r="AS67" i="32"/>
  <c r="BT66" i="32"/>
  <c r="BP66" i="32"/>
  <c r="BC66" i="32"/>
  <c r="BA66" i="32"/>
  <c r="AU66" i="32"/>
  <c r="AS66" i="32"/>
  <c r="AV66" i="32" s="1"/>
  <c r="BT65" i="32"/>
  <c r="BP65" i="32"/>
  <c r="BC65" i="32"/>
  <c r="BA65" i="32"/>
  <c r="AU65" i="32"/>
  <c r="AS65" i="32"/>
  <c r="AV65" i="32" s="1"/>
  <c r="BT64" i="32"/>
  <c r="BP64" i="32"/>
  <c r="BL64" i="32"/>
  <c r="BH64" i="32"/>
  <c r="AU64" i="32"/>
  <c r="AS64" i="32"/>
  <c r="AV64" i="32" s="1"/>
  <c r="BT63" i="32"/>
  <c r="BP63" i="32"/>
  <c r="BN63" i="32"/>
  <c r="BL63" i="32"/>
  <c r="BH63" i="32"/>
  <c r="AU63" i="32"/>
  <c r="AS63" i="32"/>
  <c r="BT62" i="32"/>
  <c r="BP62" i="32"/>
  <c r="BL62" i="32"/>
  <c r="BH62" i="32"/>
  <c r="AU62" i="32"/>
  <c r="AS62" i="32"/>
  <c r="BT61" i="32"/>
  <c r="BP61" i="32"/>
  <c r="BL61" i="32"/>
  <c r="BH61" i="32"/>
  <c r="BD61" i="32"/>
  <c r="AZ61" i="32"/>
  <c r="BT60" i="32"/>
  <c r="BP60" i="32"/>
  <c r="BL60" i="32"/>
  <c r="BH60" i="32"/>
  <c r="BG60" i="32" s="1"/>
  <c r="BF60" i="32"/>
  <c r="BD60" i="32"/>
  <c r="AZ60" i="32"/>
  <c r="BT59" i="32"/>
  <c r="BP59" i="32"/>
  <c r="BL59" i="32"/>
  <c r="BH59" i="32"/>
  <c r="BD59" i="32"/>
  <c r="AZ59" i="32"/>
  <c r="X70" i="32"/>
  <c r="V70" i="32"/>
  <c r="P70" i="32"/>
  <c r="N70" i="32"/>
  <c r="H70" i="32"/>
  <c r="F70" i="32"/>
  <c r="X69" i="32"/>
  <c r="V69" i="32"/>
  <c r="P69" i="32"/>
  <c r="N69" i="32"/>
  <c r="H69" i="32"/>
  <c r="F69" i="32"/>
  <c r="X68" i="32"/>
  <c r="V68" i="32"/>
  <c r="P68" i="32"/>
  <c r="N68" i="32"/>
  <c r="H68" i="32"/>
  <c r="F68" i="32"/>
  <c r="AG67" i="32"/>
  <c r="AC67" i="32"/>
  <c r="P67" i="32"/>
  <c r="N67" i="32"/>
  <c r="H67" i="32"/>
  <c r="F67" i="32"/>
  <c r="I67" i="32" s="1"/>
  <c r="AG66" i="32"/>
  <c r="AC66" i="32"/>
  <c r="P66" i="32"/>
  <c r="N66" i="32"/>
  <c r="H66" i="32"/>
  <c r="F66" i="32"/>
  <c r="AG65" i="32"/>
  <c r="AC65" i="32"/>
  <c r="P65" i="32"/>
  <c r="N65" i="32"/>
  <c r="H65" i="32"/>
  <c r="F65" i="32"/>
  <c r="C66" i="32" s="1"/>
  <c r="AG64" i="32"/>
  <c r="AC64" i="32"/>
  <c r="Y64" i="32"/>
  <c r="U64" i="32"/>
  <c r="H64" i="32"/>
  <c r="F64" i="32"/>
  <c r="AG63" i="32"/>
  <c r="AC63" i="32"/>
  <c r="Y63" i="32"/>
  <c r="U63" i="32"/>
  <c r="H63" i="32"/>
  <c r="F63" i="32"/>
  <c r="AG62" i="32"/>
  <c r="AC62" i="32"/>
  <c r="Y62" i="32"/>
  <c r="U62" i="32"/>
  <c r="H62" i="32"/>
  <c r="F62" i="32"/>
  <c r="AG61" i="32"/>
  <c r="AC61" i="32"/>
  <c r="Y61" i="32"/>
  <c r="U61" i="32"/>
  <c r="Q61" i="32"/>
  <c r="M61" i="32"/>
  <c r="AG60" i="32"/>
  <c r="AC60" i="32"/>
  <c r="Y60" i="32"/>
  <c r="U60" i="32"/>
  <c r="S60" i="32"/>
  <c r="Q60" i="32"/>
  <c r="M60" i="32"/>
  <c r="AG59" i="32"/>
  <c r="AC59" i="32"/>
  <c r="Y59" i="32"/>
  <c r="U59" i="32"/>
  <c r="Q59" i="32"/>
  <c r="M59" i="32"/>
  <c r="BK52" i="32"/>
  <c r="BI52" i="32"/>
  <c r="BC52" i="32"/>
  <c r="BA52" i="32"/>
  <c r="BD52" i="32" s="1"/>
  <c r="AU52" i="32"/>
  <c r="AS52" i="32"/>
  <c r="BK51" i="32"/>
  <c r="BI51" i="32"/>
  <c r="BC51" i="32"/>
  <c r="BA51" i="32"/>
  <c r="AU51" i="32"/>
  <c r="AS51" i="32"/>
  <c r="BK50" i="32"/>
  <c r="BI50" i="32"/>
  <c r="BC50" i="32"/>
  <c r="BA50" i="32"/>
  <c r="AX51" i="32" s="1"/>
  <c r="AU50" i="32"/>
  <c r="AS50" i="32"/>
  <c r="BT49" i="32"/>
  <c r="BP49" i="32"/>
  <c r="BC49" i="32"/>
  <c r="BA49" i="32"/>
  <c r="AU49" i="32"/>
  <c r="AS49" i="32"/>
  <c r="BT48" i="32"/>
  <c r="BP48" i="32"/>
  <c r="BC48" i="32"/>
  <c r="BA48" i="32"/>
  <c r="AU48" i="32"/>
  <c r="AV48" i="32" s="1"/>
  <c r="AS48" i="32"/>
  <c r="BT47" i="32"/>
  <c r="BP47" i="32"/>
  <c r="BC47" i="32"/>
  <c r="BA47" i="32"/>
  <c r="AU47" i="32"/>
  <c r="AS47" i="32"/>
  <c r="AP48" i="32" s="1"/>
  <c r="BT46" i="32"/>
  <c r="BP46" i="32"/>
  <c r="BL46" i="32"/>
  <c r="BH46" i="32"/>
  <c r="AU46" i="32"/>
  <c r="AS46" i="32"/>
  <c r="BT45" i="32"/>
  <c r="BP45" i="32"/>
  <c r="BN45" i="32"/>
  <c r="BL45" i="32"/>
  <c r="BH45" i="32"/>
  <c r="AU45" i="32"/>
  <c r="AS45" i="32"/>
  <c r="BT44" i="32"/>
  <c r="BP44" i="32"/>
  <c r="BL44" i="32"/>
  <c r="BH44" i="32"/>
  <c r="AU44" i="32"/>
  <c r="AS44" i="32"/>
  <c r="BT43" i="32"/>
  <c r="BP43" i="32"/>
  <c r="BL43" i="32"/>
  <c r="BH43" i="32"/>
  <c r="BD43" i="32"/>
  <c r="AZ43" i="32"/>
  <c r="BT42" i="32"/>
  <c r="BP42" i="32"/>
  <c r="BL42" i="32"/>
  <c r="BH42" i="32"/>
  <c r="BF42" i="32"/>
  <c r="BD42" i="32"/>
  <c r="AZ42" i="32"/>
  <c r="BT41" i="32"/>
  <c r="BP41" i="32"/>
  <c r="BL41" i="32"/>
  <c r="BH41" i="32"/>
  <c r="BD41" i="32"/>
  <c r="AZ41" i="32"/>
  <c r="X52" i="32"/>
  <c r="V52" i="32"/>
  <c r="P52" i="32"/>
  <c r="N52" i="32"/>
  <c r="H52" i="32"/>
  <c r="F52" i="32"/>
  <c r="X51" i="32"/>
  <c r="V51" i="32"/>
  <c r="P51" i="32"/>
  <c r="Q51" i="32" s="1"/>
  <c r="N51" i="32"/>
  <c r="H51" i="32"/>
  <c r="F51" i="32"/>
  <c r="X50" i="32"/>
  <c r="V50" i="32"/>
  <c r="P50" i="32"/>
  <c r="N50" i="32"/>
  <c r="K51" i="32" s="1"/>
  <c r="H50" i="32"/>
  <c r="F50" i="32"/>
  <c r="AG49" i="32"/>
  <c r="AC49" i="32"/>
  <c r="P49" i="32"/>
  <c r="N49" i="32"/>
  <c r="H49" i="32"/>
  <c r="F49" i="32"/>
  <c r="AG48" i="32"/>
  <c r="AC48" i="32"/>
  <c r="P48" i="32"/>
  <c r="N48" i="32"/>
  <c r="H48" i="32"/>
  <c r="F48" i="32"/>
  <c r="AG47" i="32"/>
  <c r="AC47" i="32"/>
  <c r="P47" i="32"/>
  <c r="N47" i="32"/>
  <c r="H47" i="32"/>
  <c r="F47" i="32"/>
  <c r="AG46" i="32"/>
  <c r="AC46" i="32"/>
  <c r="Y46" i="32"/>
  <c r="U46" i="32"/>
  <c r="H46" i="32"/>
  <c r="F46" i="32"/>
  <c r="AG45" i="32"/>
  <c r="AC45" i="32"/>
  <c r="AA45" i="32"/>
  <c r="Y45" i="32"/>
  <c r="U45" i="32"/>
  <c r="H45" i="32"/>
  <c r="F45" i="32"/>
  <c r="AG44" i="32"/>
  <c r="AH45" i="32" s="1"/>
  <c r="L51" i="32" s="1"/>
  <c r="AC44" i="32"/>
  <c r="AB45" i="32" s="1"/>
  <c r="R51" i="32" s="1"/>
  <c r="U44" i="32"/>
  <c r="H44" i="32"/>
  <c r="F44" i="32"/>
  <c r="I44" i="32" s="1"/>
  <c r="AG43" i="32"/>
  <c r="AC43" i="32"/>
  <c r="Y43" i="32"/>
  <c r="U43" i="32"/>
  <c r="Q43" i="32"/>
  <c r="M43" i="32"/>
  <c r="AG42" i="32"/>
  <c r="AC42" i="32"/>
  <c r="Y42" i="32"/>
  <c r="U42" i="32"/>
  <c r="Q42" i="32"/>
  <c r="M42" i="32"/>
  <c r="AG41" i="32"/>
  <c r="AC41" i="32"/>
  <c r="Y41" i="32"/>
  <c r="U41" i="32"/>
  <c r="Q41" i="32"/>
  <c r="M41" i="32"/>
  <c r="BK34" i="32"/>
  <c r="BI34" i="32"/>
  <c r="BC34" i="32"/>
  <c r="BA34" i="32"/>
  <c r="AU34" i="32"/>
  <c r="AS34" i="32"/>
  <c r="BK33" i="32"/>
  <c r="BI33" i="32"/>
  <c r="BC33" i="32"/>
  <c r="BA33" i="32"/>
  <c r="AU33" i="32"/>
  <c r="AS33" i="32"/>
  <c r="BK32" i="32"/>
  <c r="BI32" i="32"/>
  <c r="BC32" i="32"/>
  <c r="BA32" i="32"/>
  <c r="AX33" i="32" s="1"/>
  <c r="AU32" i="32"/>
  <c r="AS32" i="32"/>
  <c r="BT31" i="32"/>
  <c r="BP31" i="32"/>
  <c r="BC31" i="32"/>
  <c r="BA31" i="32"/>
  <c r="AU31" i="32"/>
  <c r="AS31" i="32"/>
  <c r="AV31" i="32" s="1"/>
  <c r="BT30" i="32"/>
  <c r="BP30" i="32"/>
  <c r="BC30" i="32"/>
  <c r="BA30" i="32"/>
  <c r="AU30" i="32"/>
  <c r="AS30" i="32"/>
  <c r="BT29" i="32"/>
  <c r="BP29" i="32"/>
  <c r="BC29" i="32"/>
  <c r="BA29" i="32"/>
  <c r="AU29" i="32"/>
  <c r="AS29" i="32"/>
  <c r="BT28" i="32"/>
  <c r="BP28" i="32"/>
  <c r="BL28" i="32"/>
  <c r="BH28" i="32"/>
  <c r="AU28" i="32"/>
  <c r="AS28" i="32"/>
  <c r="BT27" i="32"/>
  <c r="BP27" i="32"/>
  <c r="BN27" i="32"/>
  <c r="BL27" i="32"/>
  <c r="BH27" i="32"/>
  <c r="AU27" i="32"/>
  <c r="AS27" i="32"/>
  <c r="BT26" i="32"/>
  <c r="BP26" i="32"/>
  <c r="BL26" i="32"/>
  <c r="BH26" i="32"/>
  <c r="AU26" i="32"/>
  <c r="AS26" i="32"/>
  <c r="BT25" i="32"/>
  <c r="BP25" i="32"/>
  <c r="BL25" i="32"/>
  <c r="BH25" i="32"/>
  <c r="BD25" i="32"/>
  <c r="AZ25" i="32"/>
  <c r="BT24" i="32"/>
  <c r="BP24" i="32"/>
  <c r="BL24" i="32"/>
  <c r="BH24" i="32"/>
  <c r="BF24" i="32"/>
  <c r="BD24" i="32"/>
  <c r="AZ24" i="32"/>
  <c r="BT23" i="32"/>
  <c r="BP23" i="32"/>
  <c r="BL23" i="32"/>
  <c r="BH23" i="32"/>
  <c r="BD23" i="32"/>
  <c r="AZ23" i="32"/>
  <c r="X34" i="32"/>
  <c r="V34" i="32"/>
  <c r="P34" i="32"/>
  <c r="N34" i="32"/>
  <c r="Q34" i="32" s="1"/>
  <c r="H34" i="32"/>
  <c r="I34" i="32" s="1"/>
  <c r="F34" i="32"/>
  <c r="X33" i="32"/>
  <c r="V33" i="32"/>
  <c r="P33" i="32"/>
  <c r="N33" i="32"/>
  <c r="H33" i="32"/>
  <c r="F33" i="32"/>
  <c r="X32" i="32"/>
  <c r="V32" i="32"/>
  <c r="Y32" i="32" s="1"/>
  <c r="P32" i="32"/>
  <c r="N32" i="32"/>
  <c r="H32" i="32"/>
  <c r="F32" i="32"/>
  <c r="AG31" i="32"/>
  <c r="AC31" i="32"/>
  <c r="P31" i="32"/>
  <c r="N31" i="32"/>
  <c r="H31" i="32"/>
  <c r="F31" i="32"/>
  <c r="I31" i="32" s="1"/>
  <c r="AG30" i="32"/>
  <c r="AC30" i="32"/>
  <c r="P30" i="32"/>
  <c r="N30" i="32"/>
  <c r="H30" i="32"/>
  <c r="F30" i="32"/>
  <c r="AG29" i="32"/>
  <c r="AC29" i="32"/>
  <c r="P29" i="32"/>
  <c r="N29" i="32"/>
  <c r="H29" i="32"/>
  <c r="F29" i="32"/>
  <c r="AG28" i="32"/>
  <c r="AC28" i="32"/>
  <c r="Y28" i="32"/>
  <c r="U28" i="32"/>
  <c r="I28" i="32"/>
  <c r="H28" i="32"/>
  <c r="F28" i="32"/>
  <c r="AG27" i="32"/>
  <c r="AC27" i="32"/>
  <c r="Y27" i="32"/>
  <c r="U27" i="32"/>
  <c r="H27" i="32"/>
  <c r="F27" i="32"/>
  <c r="AG26" i="32"/>
  <c r="AC26" i="32"/>
  <c r="Y26" i="32"/>
  <c r="U26" i="32"/>
  <c r="H26" i="32"/>
  <c r="F26" i="32"/>
  <c r="AG25" i="32"/>
  <c r="AC25" i="32"/>
  <c r="Y25" i="32"/>
  <c r="U25" i="32"/>
  <c r="Q25" i="32"/>
  <c r="M25" i="32"/>
  <c r="AG24" i="32"/>
  <c r="AC24" i="32"/>
  <c r="Y24" i="32"/>
  <c r="U24" i="32"/>
  <c r="Q24" i="32"/>
  <c r="M24" i="32"/>
  <c r="AG23" i="32"/>
  <c r="AC23" i="32"/>
  <c r="Y23" i="32"/>
  <c r="U23" i="32"/>
  <c r="Q23" i="32"/>
  <c r="M23" i="32"/>
  <c r="C81" i="32" l="1"/>
  <c r="AI80" i="32"/>
  <c r="AL80" i="32" s="1"/>
  <c r="BV77" i="32"/>
  <c r="I30" i="32"/>
  <c r="AI83" i="32"/>
  <c r="J87" i="32"/>
  <c r="AA78" i="32"/>
  <c r="AI77" i="32" s="1"/>
  <c r="AL77" i="32" s="1"/>
  <c r="BM87" i="32"/>
  <c r="BW86" i="32" s="1"/>
  <c r="BN84" i="32"/>
  <c r="BE84" i="32"/>
  <c r="BW83" i="32" s="1"/>
  <c r="BF81" i="32"/>
  <c r="AC8" i="32"/>
  <c r="S9" i="32"/>
  <c r="AA8" i="32" s="1"/>
  <c r="AJ83" i="32"/>
  <c r="BW77" i="32"/>
  <c r="AW81" i="32"/>
  <c r="BD66" i="32"/>
  <c r="AH60" i="32"/>
  <c r="D69" i="32" s="1"/>
  <c r="C69" i="32" s="1"/>
  <c r="AV28" i="32"/>
  <c r="S6" i="32"/>
  <c r="AA5" i="32" s="1"/>
  <c r="J12" i="32"/>
  <c r="AD8" i="32"/>
  <c r="R12" i="32"/>
  <c r="AD5" i="32"/>
  <c r="Y52" i="32"/>
  <c r="Y33" i="32"/>
  <c r="Q68" i="32"/>
  <c r="Q70" i="32"/>
  <c r="AV70" i="32"/>
  <c r="BD29" i="32"/>
  <c r="BD33" i="32"/>
  <c r="BL52" i="32"/>
  <c r="AK65" i="32"/>
  <c r="Q50" i="32"/>
  <c r="Q52" i="32"/>
  <c r="AV46" i="32"/>
  <c r="AH66" i="32"/>
  <c r="T69" i="32" s="1"/>
  <c r="S69" i="32" s="1"/>
  <c r="Y69" i="32"/>
  <c r="BD67" i="32"/>
  <c r="AV27" i="32"/>
  <c r="AV52" i="32"/>
  <c r="I66" i="32"/>
  <c r="BD50" i="32"/>
  <c r="AB48" i="32"/>
  <c r="Z51" i="32" s="1"/>
  <c r="BO42" i="32"/>
  <c r="AW51" i="32" s="1"/>
  <c r="BU63" i="32"/>
  <c r="AY69" i="32" s="1"/>
  <c r="AH48" i="32"/>
  <c r="T51" i="32" s="1"/>
  <c r="S51" i="32" s="1"/>
  <c r="I63" i="32"/>
  <c r="AV30" i="32"/>
  <c r="AV34" i="32"/>
  <c r="BO48" i="32"/>
  <c r="BM51" i="32" s="1"/>
  <c r="Z60" i="32"/>
  <c r="D66" i="32" s="1"/>
  <c r="BL70" i="32"/>
  <c r="BD34" i="32"/>
  <c r="I46" i="32"/>
  <c r="BL33" i="32"/>
  <c r="BL32" i="32"/>
  <c r="BO30" i="32"/>
  <c r="BM33" i="32" s="1"/>
  <c r="AB30" i="32"/>
  <c r="Q33" i="32"/>
  <c r="BL69" i="32"/>
  <c r="BL68" i="32"/>
  <c r="BO66" i="32"/>
  <c r="BM69" i="32" s="1"/>
  <c r="BN48" i="32"/>
  <c r="AV45" i="32"/>
  <c r="AY42" i="32"/>
  <c r="AW45" i="32" s="1"/>
  <c r="R42" i="32"/>
  <c r="D45" i="32" s="1"/>
  <c r="C45" i="32" s="1"/>
  <c r="Y51" i="32"/>
  <c r="Y50" i="32"/>
  <c r="Y70" i="32"/>
  <c r="Y68" i="32"/>
  <c r="AB66" i="32"/>
  <c r="Z69" i="32" s="1"/>
  <c r="I48" i="32"/>
  <c r="Z42" i="32"/>
  <c r="D48" i="32" s="1"/>
  <c r="C48" i="32" s="1"/>
  <c r="Q69" i="32"/>
  <c r="T42" i="32"/>
  <c r="S42" i="32" s="1"/>
  <c r="Z24" i="32"/>
  <c r="D30" i="32" s="1"/>
  <c r="BM24" i="32"/>
  <c r="AQ30" i="32" s="1"/>
  <c r="BE42" i="32"/>
  <c r="AQ45" i="32" s="1"/>
  <c r="AP45" i="32" s="1"/>
  <c r="BO45" i="32"/>
  <c r="BE51" i="32" s="1"/>
  <c r="BL51" i="32"/>
  <c r="AH63" i="32"/>
  <c r="L69" i="32" s="1"/>
  <c r="K69" i="32" s="1"/>
  <c r="Q67" i="32"/>
  <c r="AB24" i="32"/>
  <c r="J33" i="32" s="1"/>
  <c r="I26" i="32"/>
  <c r="AH30" i="32"/>
  <c r="T33" i="32" s="1"/>
  <c r="S33" i="32" s="1"/>
  <c r="I32" i="32"/>
  <c r="BU30" i="32"/>
  <c r="BG33" i="32" s="1"/>
  <c r="BF33" i="32" s="1"/>
  <c r="AB42" i="32"/>
  <c r="I45" i="32"/>
  <c r="Q47" i="32"/>
  <c r="I52" i="32"/>
  <c r="BG42" i="32"/>
  <c r="BU45" i="32"/>
  <c r="AY51" i="32" s="1"/>
  <c r="BD48" i="32"/>
  <c r="BD49" i="32"/>
  <c r="I70" i="32"/>
  <c r="AH24" i="32"/>
  <c r="D33" i="32" s="1"/>
  <c r="C33" i="32" s="1"/>
  <c r="BG27" i="32"/>
  <c r="BE30" i="32" s="1"/>
  <c r="AH42" i="32"/>
  <c r="D51" i="32" s="1"/>
  <c r="C51" i="32" s="1"/>
  <c r="BM42" i="32"/>
  <c r="AQ48" i="32" s="1"/>
  <c r="BL50" i="32"/>
  <c r="T60" i="32"/>
  <c r="BM60" i="32"/>
  <c r="AQ66" i="32" s="1"/>
  <c r="BU66" i="32"/>
  <c r="BG69" i="32" s="1"/>
  <c r="BF69" i="32" s="1"/>
  <c r="AB27" i="32"/>
  <c r="I29" i="32"/>
  <c r="Q32" i="32"/>
  <c r="Y34" i="32"/>
  <c r="BO27" i="32"/>
  <c r="BE33" i="32" s="1"/>
  <c r="AV29" i="32"/>
  <c r="BD32" i="32"/>
  <c r="BL34" i="32"/>
  <c r="BU42" i="32"/>
  <c r="AQ51" i="32" s="1"/>
  <c r="BU48" i="32"/>
  <c r="BG51" i="32" s="1"/>
  <c r="BF51" i="32" s="1"/>
  <c r="AV67" i="32"/>
  <c r="BD69" i="32"/>
  <c r="L24" i="32"/>
  <c r="J27" i="32" s="1"/>
  <c r="AH27" i="32"/>
  <c r="L33" i="32" s="1"/>
  <c r="K33" i="32" s="1"/>
  <c r="BU27" i="32"/>
  <c r="AY33" i="32" s="1"/>
  <c r="L42" i="32"/>
  <c r="Z45" i="32"/>
  <c r="L48" i="32" s="1"/>
  <c r="K48" i="32" s="1"/>
  <c r="I49" i="32"/>
  <c r="AV44" i="32"/>
  <c r="T24" i="32"/>
  <c r="S24" i="32" s="1"/>
  <c r="Q31" i="32"/>
  <c r="BG24" i="32"/>
  <c r="BD31" i="32"/>
  <c r="I47" i="32"/>
  <c r="AV49" i="32"/>
  <c r="BD51" i="32"/>
  <c r="AB63" i="32"/>
  <c r="BO63" i="32"/>
  <c r="BE69" i="32" s="1"/>
  <c r="AY60" i="32"/>
  <c r="AV63" i="32"/>
  <c r="BE60" i="32"/>
  <c r="AQ63" i="32" s="1"/>
  <c r="AP63" i="32"/>
  <c r="AV62" i="32"/>
  <c r="BM63" i="32"/>
  <c r="AY66" i="32" s="1"/>
  <c r="AX66" i="32" s="1"/>
  <c r="BG63" i="32"/>
  <c r="BD65" i="32"/>
  <c r="BM45" i="32"/>
  <c r="AY48" i="32" s="1"/>
  <c r="AX48" i="32" s="1"/>
  <c r="BG45" i="32"/>
  <c r="BD47" i="32"/>
  <c r="AY24" i="32"/>
  <c r="BE24" i="32"/>
  <c r="AQ27" i="32" s="1"/>
  <c r="AP27" i="32" s="1"/>
  <c r="AV26" i="32"/>
  <c r="I27" i="32"/>
  <c r="R24" i="32"/>
  <c r="D27" i="32" s="1"/>
  <c r="C27" i="32" s="1"/>
  <c r="BM27" i="32"/>
  <c r="AY30" i="32" s="1"/>
  <c r="AX30" i="32" s="1"/>
  <c r="BD30" i="32"/>
  <c r="Q30" i="32"/>
  <c r="Z27" i="32"/>
  <c r="L30" i="32" s="1"/>
  <c r="K30" i="32" s="1"/>
  <c r="T27" i="32"/>
  <c r="R30" i="32" s="1"/>
  <c r="Q29" i="32"/>
  <c r="AV50" i="32"/>
  <c r="AV51" i="32"/>
  <c r="BO24" i="32"/>
  <c r="AV32" i="32"/>
  <c r="BU24" i="32"/>
  <c r="AQ33" i="32" s="1"/>
  <c r="AP33" i="32" s="1"/>
  <c r="AV33" i="32"/>
  <c r="I33" i="32"/>
  <c r="BU60" i="32"/>
  <c r="AQ69" i="32" s="1"/>
  <c r="AP69" i="32" s="1"/>
  <c r="AV68" i="32"/>
  <c r="AV69" i="32"/>
  <c r="BO60" i="32"/>
  <c r="I64" i="32"/>
  <c r="I62" i="32"/>
  <c r="R60" i="32"/>
  <c r="D63" i="32" s="1"/>
  <c r="C63" i="32" s="1"/>
  <c r="L60" i="32"/>
  <c r="I68" i="32"/>
  <c r="I69" i="32"/>
  <c r="AB60" i="32"/>
  <c r="Q66" i="32"/>
  <c r="Q65" i="32"/>
  <c r="T63" i="32"/>
  <c r="S63" i="32" s="1"/>
  <c r="Z63" i="32"/>
  <c r="L66" i="32" s="1"/>
  <c r="K66" i="32" s="1"/>
  <c r="T45" i="32"/>
  <c r="R48" i="32" s="1"/>
  <c r="Q49" i="32"/>
  <c r="Q48" i="32"/>
  <c r="I50" i="32"/>
  <c r="I51" i="32"/>
  <c r="AP66" i="32"/>
  <c r="I65" i="32"/>
  <c r="AP51" i="32"/>
  <c r="AV47" i="32"/>
  <c r="AP30" i="32"/>
  <c r="C30" i="32"/>
  <c r="BY77" i="32" l="1"/>
  <c r="S45" i="32"/>
  <c r="J51" i="32"/>
  <c r="AJ41" i="32"/>
  <c r="AA42" i="32"/>
  <c r="AA24" i="32"/>
  <c r="BN42" i="32"/>
  <c r="AL83" i="32"/>
  <c r="AI86" i="32"/>
  <c r="AJ86" i="32"/>
  <c r="BV86" i="32"/>
  <c r="BY86" i="32" s="1"/>
  <c r="BV83" i="32"/>
  <c r="BY83" i="32" s="1"/>
  <c r="AA11" i="32"/>
  <c r="AI5" i="32"/>
  <c r="AI8" i="32"/>
  <c r="BV80" i="32"/>
  <c r="AA48" i="32"/>
  <c r="AC11" i="32"/>
  <c r="AI11" i="32" s="1"/>
  <c r="BF27" i="32"/>
  <c r="K24" i="32"/>
  <c r="BN30" i="32"/>
  <c r="Z33" i="32"/>
  <c r="AA30" i="32"/>
  <c r="R33" i="32"/>
  <c r="AA27" i="32"/>
  <c r="BN66" i="32"/>
  <c r="AX42" i="32"/>
  <c r="J45" i="32"/>
  <c r="K42" i="32"/>
  <c r="AA66" i="32"/>
  <c r="R69" i="32"/>
  <c r="AA63" i="32"/>
  <c r="AW63" i="32"/>
  <c r="AX60" i="32"/>
  <c r="BE66" i="32"/>
  <c r="BF63" i="32"/>
  <c r="BE48" i="32"/>
  <c r="BF45" i="32"/>
  <c r="AW27" i="32"/>
  <c r="AX24" i="32"/>
  <c r="S27" i="32"/>
  <c r="AW33" i="32"/>
  <c r="BN24" i="32"/>
  <c r="AW69" i="32"/>
  <c r="BN60" i="32"/>
  <c r="J63" i="32"/>
  <c r="K60" i="32"/>
  <c r="J69" i="32"/>
  <c r="AA60" i="32"/>
  <c r="R66" i="32"/>
  <c r="AL86" i="32" l="1"/>
  <c r="BY80" i="32"/>
  <c r="AK23" i="32"/>
  <c r="C22" i="32"/>
  <c r="BX59" i="32" l="1"/>
  <c r="AK59" i="32"/>
  <c r="BN58" i="32"/>
  <c r="BF58" i="32"/>
  <c r="AX58" i="32"/>
  <c r="AP58" i="32"/>
  <c r="AA58" i="32"/>
  <c r="S58" i="32"/>
  <c r="K58" i="32"/>
  <c r="C58" i="32"/>
  <c r="BX41" i="32"/>
  <c r="AK41" i="32"/>
  <c r="BN40" i="32"/>
  <c r="BF40" i="32"/>
  <c r="AX40" i="32"/>
  <c r="AP40" i="32"/>
  <c r="AA40" i="32"/>
  <c r="S40" i="32"/>
  <c r="K40" i="32"/>
  <c r="C40" i="32"/>
  <c r="BX23" i="32"/>
  <c r="BN22" i="32"/>
  <c r="BF22" i="32"/>
  <c r="AX22" i="32"/>
  <c r="AP22" i="32"/>
  <c r="AA22" i="32"/>
  <c r="S22" i="32"/>
  <c r="K22" i="32"/>
  <c r="BX5" i="32"/>
  <c r="BN4" i="32"/>
  <c r="BF4" i="32"/>
  <c r="AX4" i="32"/>
  <c r="AP4" i="32"/>
  <c r="BX65" i="32" l="1"/>
  <c r="AK47" i="32"/>
  <c r="AK29" i="32"/>
  <c r="BX47" i="32"/>
  <c r="AK62" i="32"/>
  <c r="AK68" i="32"/>
  <c r="BX68" i="32"/>
  <c r="BX29" i="32"/>
  <c r="AK44" i="32"/>
  <c r="AK50" i="32"/>
  <c r="BX62" i="32"/>
  <c r="BX50" i="32"/>
  <c r="AK26" i="32"/>
  <c r="AK32" i="32"/>
  <c r="BX44" i="32"/>
  <c r="BX32" i="32"/>
  <c r="BX26" i="32"/>
  <c r="BX11" i="32"/>
  <c r="BX8" i="32"/>
  <c r="BX14" i="32"/>
  <c r="BW8" i="32" l="1"/>
  <c r="AI68" i="32"/>
  <c r="BW62" i="32"/>
  <c r="AJ32" i="32"/>
  <c r="BW68" i="32"/>
  <c r="BV68" i="32"/>
  <c r="AI50" i="32"/>
  <c r="AJ65" i="32"/>
  <c r="AJ50" i="32"/>
  <c r="BV59" i="32"/>
  <c r="AI32" i="32"/>
  <c r="BW65" i="32"/>
  <c r="BV14" i="32"/>
  <c r="BW50" i="32"/>
  <c r="BV41" i="32"/>
  <c r="BW29" i="32"/>
  <c r="AJ47" i="32"/>
  <c r="BV47" i="32"/>
  <c r="AJ62" i="32"/>
  <c r="BW11" i="32"/>
  <c r="BW32" i="32"/>
  <c r="BV50" i="32"/>
  <c r="AJ44" i="32"/>
  <c r="BW14" i="32"/>
  <c r="BV11" i="32"/>
  <c r="AJ26" i="32"/>
  <c r="AL50" i="32" l="1"/>
  <c r="BV8" i="32"/>
  <c r="BY8" i="32" s="1"/>
  <c r="AJ68" i="32"/>
  <c r="AL68" i="32" s="1"/>
  <c r="BV44" i="32"/>
  <c r="BW44" i="32"/>
  <c r="BY11" i="32"/>
  <c r="AL32" i="32"/>
  <c r="BY68" i="32"/>
  <c r="BV5" i="32"/>
  <c r="BY5" i="32" s="1"/>
  <c r="BW47" i="32"/>
  <c r="BY47" i="32" s="1"/>
  <c r="BV29" i="32"/>
  <c r="BY29" i="32" s="1"/>
  <c r="AI29" i="32"/>
  <c r="BV62" i="32"/>
  <c r="BY62" i="32" s="1"/>
  <c r="BY50" i="32"/>
  <c r="BY14" i="32"/>
  <c r="BY26" i="32"/>
  <c r="AI47" i="32"/>
  <c r="AL47" i="32" s="1"/>
  <c r="AI65" i="32"/>
  <c r="AL65" i="32" s="1"/>
  <c r="BV23" i="32"/>
  <c r="BY23" i="32" s="1"/>
  <c r="BY59" i="32"/>
  <c r="BV65" i="32"/>
  <c r="BY65" i="32" s="1"/>
  <c r="AJ29" i="32"/>
  <c r="BY41" i="32"/>
  <c r="AI62" i="32"/>
  <c r="AL62" i="32" s="1"/>
  <c r="AI59" i="32"/>
  <c r="AL59" i="32" s="1"/>
  <c r="BV32" i="32"/>
  <c r="BY32" i="32" s="1"/>
  <c r="AI44" i="32"/>
  <c r="AL44" i="32" s="1"/>
  <c r="AI41" i="32"/>
  <c r="AL41" i="32" s="1"/>
  <c r="AI26" i="32"/>
  <c r="AL26" i="32" s="1"/>
  <c r="AI23" i="32"/>
  <c r="AL23" i="32" s="1"/>
  <c r="BY44" i="32" l="1"/>
  <c r="AL29" i="32"/>
</calcChain>
</file>

<file path=xl/sharedStrings.xml><?xml version="1.0" encoding="utf-8"?>
<sst xmlns="http://schemas.openxmlformats.org/spreadsheetml/2006/main" count="852" uniqueCount="235">
  <si>
    <t>長峰</t>
    <rPh sb="0" eb="2">
      <t>ナガミネ</t>
    </rPh>
    <phoneticPr fontId="1"/>
  </si>
  <si>
    <t>中川</t>
    <rPh sb="0" eb="2">
      <t>ナカガワ</t>
    </rPh>
    <phoneticPr fontId="1"/>
  </si>
  <si>
    <t>緑ヶ丘</t>
    <rPh sb="0" eb="3">
      <t>ミドリガオカ</t>
    </rPh>
    <phoneticPr fontId="1"/>
  </si>
  <si>
    <t>下諏訪</t>
    <rPh sb="0" eb="3">
      <t>シモスワ</t>
    </rPh>
    <phoneticPr fontId="1"/>
  </si>
  <si>
    <t>鼎</t>
    <rPh sb="0" eb="1">
      <t>カナエ</t>
    </rPh>
    <phoneticPr fontId="1"/>
  </si>
  <si>
    <t>南箕輪</t>
    <rPh sb="0" eb="3">
      <t>ミナミミノワ</t>
    </rPh>
    <phoneticPr fontId="1"/>
  </si>
  <si>
    <t>-</t>
    <phoneticPr fontId="2"/>
  </si>
  <si>
    <t>赤穂</t>
    <rPh sb="0" eb="2">
      <t>アカホ</t>
    </rPh>
    <phoneticPr fontId="2"/>
  </si>
  <si>
    <t>45'</t>
    <phoneticPr fontId="1"/>
  </si>
  <si>
    <t>40'</t>
    <phoneticPr fontId="1"/>
  </si>
  <si>
    <t>勝</t>
    <rPh sb="0" eb="1">
      <t>カ</t>
    </rPh>
    <phoneticPr fontId="2"/>
  </si>
  <si>
    <t>セット率</t>
    <rPh sb="3" eb="4">
      <t>リツ</t>
    </rPh>
    <phoneticPr fontId="2"/>
  </si>
  <si>
    <t>得点率</t>
    <rPh sb="0" eb="2">
      <t>トクテン</t>
    </rPh>
    <rPh sb="2" eb="3">
      <t>リツ</t>
    </rPh>
    <phoneticPr fontId="2"/>
  </si>
  <si>
    <t>ポイント</t>
    <phoneticPr fontId="2"/>
  </si>
  <si>
    <t>順</t>
    <rPh sb="0" eb="1">
      <t>ジュン</t>
    </rPh>
    <phoneticPr fontId="2"/>
  </si>
  <si>
    <t>長峰</t>
    <rPh sb="0" eb="2">
      <t>ナガミネ</t>
    </rPh>
    <phoneticPr fontId="2"/>
  </si>
  <si>
    <t>茅野北部</t>
    <rPh sb="0" eb="2">
      <t>チノ</t>
    </rPh>
    <rPh sb="2" eb="4">
      <t>ホクブ</t>
    </rPh>
    <phoneticPr fontId="2"/>
  </si>
  <si>
    <t>1位</t>
    <rPh sb="1" eb="2">
      <t>イ</t>
    </rPh>
    <phoneticPr fontId="2"/>
  </si>
  <si>
    <t>2位</t>
    <rPh sb="1" eb="2">
      <t>イ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</si>
  <si>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</si>
  <si>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</si>
  <si>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富士見</t>
    <rPh sb="0" eb="3">
      <t>フジミ</t>
    </rPh>
    <phoneticPr fontId="2"/>
  </si>
  <si>
    <t>Aグループ</t>
  </si>
  <si>
    <t>高遠</t>
    <rPh sb="0" eb="2">
      <t>タカトオ</t>
    </rPh>
    <phoneticPr fontId="2"/>
  </si>
  <si>
    <t>42'</t>
    <phoneticPr fontId="1"/>
  </si>
  <si>
    <t>35'</t>
    <phoneticPr fontId="1"/>
  </si>
  <si>
    <t>南箕輪</t>
    <rPh sb="0" eb="3">
      <t>ミナミミノワ</t>
    </rPh>
    <phoneticPr fontId="2"/>
  </si>
  <si>
    <t>高森</t>
    <rPh sb="0" eb="2">
      <t>タカモリ</t>
    </rPh>
    <phoneticPr fontId="2"/>
  </si>
  <si>
    <t>30'</t>
    <phoneticPr fontId="1"/>
  </si>
  <si>
    <t>Gグループ</t>
    <phoneticPr fontId="1"/>
  </si>
  <si>
    <t>Hグループ</t>
    <phoneticPr fontId="1"/>
  </si>
  <si>
    <t>Fグループ</t>
    <phoneticPr fontId="1"/>
  </si>
  <si>
    <t>Eグループ</t>
    <phoneticPr fontId="1"/>
  </si>
  <si>
    <t>Cグループ</t>
    <phoneticPr fontId="1"/>
  </si>
  <si>
    <t>Dグループ</t>
    <phoneticPr fontId="1"/>
  </si>
  <si>
    <t>阿智</t>
    <rPh sb="0" eb="2">
      <t>アチ</t>
    </rPh>
    <phoneticPr fontId="2"/>
  </si>
  <si>
    <t>辰野</t>
    <rPh sb="0" eb="2">
      <t>タツノ</t>
    </rPh>
    <phoneticPr fontId="2"/>
  </si>
  <si>
    <t>豊丘</t>
    <rPh sb="0" eb="2">
      <t>トヨオカ</t>
    </rPh>
    <phoneticPr fontId="2"/>
  </si>
  <si>
    <t>箕輪</t>
    <rPh sb="0" eb="2">
      <t>ミノワ</t>
    </rPh>
    <phoneticPr fontId="2"/>
  </si>
  <si>
    <t>竜峡</t>
    <rPh sb="0" eb="2">
      <t>リュウキョウ</t>
    </rPh>
    <phoneticPr fontId="2"/>
  </si>
  <si>
    <t>緑ヶ丘</t>
    <rPh sb="0" eb="3">
      <t>ミドリガオカ</t>
    </rPh>
    <phoneticPr fontId="2"/>
  </si>
  <si>
    <t>西箕輪</t>
    <rPh sb="0" eb="3">
      <t>ニシミノワ</t>
    </rPh>
    <phoneticPr fontId="2"/>
  </si>
  <si>
    <t>高陵</t>
    <rPh sb="0" eb="2">
      <t>コウリョウ</t>
    </rPh>
    <phoneticPr fontId="2"/>
  </si>
  <si>
    <t>松川</t>
    <rPh sb="0" eb="2">
      <t>マツカワ</t>
    </rPh>
    <phoneticPr fontId="2"/>
  </si>
  <si>
    <t>伊那東部</t>
    <rPh sb="0" eb="2">
      <t>イナ</t>
    </rPh>
    <rPh sb="2" eb="4">
      <t>トウブ</t>
    </rPh>
    <phoneticPr fontId="2"/>
  </si>
  <si>
    <t>竜東</t>
    <rPh sb="0" eb="2">
      <t>リュウトウ</t>
    </rPh>
    <phoneticPr fontId="2"/>
  </si>
  <si>
    <t>竜東</t>
    <rPh sb="0" eb="2">
      <t>リュウトウ</t>
    </rPh>
    <phoneticPr fontId="1"/>
  </si>
  <si>
    <t>51'</t>
    <phoneticPr fontId="1"/>
  </si>
  <si>
    <t>47'</t>
    <phoneticPr fontId="1"/>
  </si>
  <si>
    <t>B グループ</t>
    <phoneticPr fontId="1"/>
  </si>
  <si>
    <t>喬木</t>
    <rPh sb="0" eb="2">
      <t>タカギ</t>
    </rPh>
    <phoneticPr fontId="2"/>
  </si>
  <si>
    <t>38'</t>
    <phoneticPr fontId="1"/>
  </si>
  <si>
    <t>41'</t>
    <phoneticPr fontId="1"/>
  </si>
  <si>
    <t>MAX</t>
    <phoneticPr fontId="1"/>
  </si>
  <si>
    <t>44'</t>
    <phoneticPr fontId="1"/>
  </si>
  <si>
    <t>36'</t>
    <phoneticPr fontId="1"/>
  </si>
  <si>
    <t>82'</t>
    <phoneticPr fontId="1"/>
  </si>
  <si>
    <t>A1</t>
    <phoneticPr fontId="12"/>
  </si>
  <si>
    <t>a3</t>
    <phoneticPr fontId="12"/>
  </si>
  <si>
    <t>c3</t>
    <phoneticPr fontId="12"/>
  </si>
  <si>
    <t>a1</t>
    <phoneticPr fontId="12"/>
  </si>
  <si>
    <t>c1</t>
    <phoneticPr fontId="12"/>
  </si>
  <si>
    <t>a4</t>
    <phoneticPr fontId="12"/>
  </si>
  <si>
    <t>c4</t>
    <phoneticPr fontId="12"/>
  </si>
  <si>
    <t>a2</t>
    <phoneticPr fontId="12"/>
  </si>
  <si>
    <t>c2</t>
    <phoneticPr fontId="12"/>
  </si>
  <si>
    <t>B1</t>
    <phoneticPr fontId="12"/>
  </si>
  <si>
    <t>A２</t>
    <phoneticPr fontId="12"/>
  </si>
  <si>
    <t>d2</t>
    <phoneticPr fontId="12"/>
  </si>
  <si>
    <t>b2</t>
    <phoneticPr fontId="12"/>
  </si>
  <si>
    <t>d4</t>
    <phoneticPr fontId="12"/>
  </si>
  <si>
    <t>3決</t>
    <rPh sb="1" eb="2">
      <t>ケツ</t>
    </rPh>
    <phoneticPr fontId="12"/>
  </si>
  <si>
    <t>b4</t>
    <phoneticPr fontId="12"/>
  </si>
  <si>
    <t>d1</t>
    <phoneticPr fontId="12"/>
  </si>
  <si>
    <t>B２</t>
    <phoneticPr fontId="12"/>
  </si>
  <si>
    <t>b1</t>
    <phoneticPr fontId="12"/>
  </si>
  <si>
    <t>d3</t>
    <phoneticPr fontId="12"/>
  </si>
  <si>
    <t>b3</t>
    <phoneticPr fontId="12"/>
  </si>
  <si>
    <t>富士見</t>
    <rPh sb="0" eb="3">
      <t>フジミ</t>
    </rPh>
    <phoneticPr fontId="12"/>
  </si>
  <si>
    <t>阿智</t>
    <rPh sb="0" eb="2">
      <t>アチ</t>
    </rPh>
    <phoneticPr fontId="12"/>
  </si>
  <si>
    <t>南箕輪</t>
    <rPh sb="0" eb="3">
      <t>ミナミミノワ</t>
    </rPh>
    <phoneticPr fontId="12"/>
  </si>
  <si>
    <t>竜峡</t>
    <rPh sb="0" eb="2">
      <t>リュウキョウ</t>
    </rPh>
    <phoneticPr fontId="12"/>
  </si>
  <si>
    <t>長峰</t>
    <rPh sb="0" eb="2">
      <t>ナガミネ</t>
    </rPh>
    <phoneticPr fontId="12"/>
  </si>
  <si>
    <t>伊那東部</t>
    <rPh sb="0" eb="4">
      <t>イナトウブ</t>
    </rPh>
    <phoneticPr fontId="12"/>
  </si>
  <si>
    <t>喬木</t>
    <rPh sb="0" eb="2">
      <t>タカギ</t>
    </rPh>
    <phoneticPr fontId="12"/>
  </si>
  <si>
    <t>緑ヶ丘</t>
    <rPh sb="0" eb="3">
      <t>ミドリガオカ</t>
    </rPh>
    <phoneticPr fontId="12"/>
  </si>
  <si>
    <t>豊丘</t>
    <rPh sb="0" eb="2">
      <t>トヨオカ</t>
    </rPh>
    <phoneticPr fontId="12"/>
  </si>
  <si>
    <t>中川</t>
    <rPh sb="0" eb="2">
      <t>ナカガワ</t>
    </rPh>
    <phoneticPr fontId="12"/>
  </si>
  <si>
    <t>岡谷北部</t>
    <rPh sb="0" eb="4">
      <t>オカヤホクブ</t>
    </rPh>
    <phoneticPr fontId="12"/>
  </si>
  <si>
    <t>③</t>
    <phoneticPr fontId="12"/>
  </si>
  <si>
    <t>高陵</t>
    <rPh sb="0" eb="2">
      <t>コウリョウ</t>
    </rPh>
    <phoneticPr fontId="12"/>
  </si>
  <si>
    <t>岡谷東部</t>
    <rPh sb="0" eb="4">
      <t>オカヤトウブ</t>
    </rPh>
    <phoneticPr fontId="12"/>
  </si>
  <si>
    <t>①</t>
  </si>
  <si>
    <t>②</t>
  </si>
  <si>
    <t>C</t>
    <phoneticPr fontId="12"/>
  </si>
  <si>
    <t>D</t>
    <phoneticPr fontId="12"/>
  </si>
  <si>
    <t>高森</t>
    <rPh sb="0" eb="2">
      <t>タカモリ</t>
    </rPh>
    <phoneticPr fontId="12"/>
  </si>
  <si>
    <t>④</t>
    <phoneticPr fontId="12"/>
  </si>
  <si>
    <t>高遠</t>
    <rPh sb="0" eb="2">
      <t>タカトオ</t>
    </rPh>
    <phoneticPr fontId="12"/>
  </si>
  <si>
    <t>阿南一</t>
    <rPh sb="0" eb="2">
      <t>アナン</t>
    </rPh>
    <rPh sb="2" eb="3">
      <t>イチ</t>
    </rPh>
    <phoneticPr fontId="12"/>
  </si>
  <si>
    <t>諏訪南</t>
    <rPh sb="0" eb="3">
      <t>スワミナミ</t>
    </rPh>
    <phoneticPr fontId="12"/>
  </si>
  <si>
    <t>辰野</t>
    <rPh sb="0" eb="2">
      <t>タツノ</t>
    </rPh>
    <phoneticPr fontId="12"/>
  </si>
  <si>
    <t>赤穂</t>
    <rPh sb="0" eb="2">
      <t>アカホ</t>
    </rPh>
    <phoneticPr fontId="12"/>
  </si>
  <si>
    <t>E</t>
    <phoneticPr fontId="12"/>
  </si>
  <si>
    <t>F</t>
    <phoneticPr fontId="12"/>
  </si>
  <si>
    <t>G</t>
    <phoneticPr fontId="12"/>
  </si>
  <si>
    <t>H</t>
    <phoneticPr fontId="12"/>
  </si>
  <si>
    <t>箕輪</t>
    <rPh sb="0" eb="2">
      <t>ミノワ</t>
    </rPh>
    <phoneticPr fontId="12"/>
  </si>
  <si>
    <t>鼎</t>
    <rPh sb="0" eb="1">
      <t>カナエ</t>
    </rPh>
    <phoneticPr fontId="12"/>
  </si>
  <si>
    <t>茅野東部</t>
    <rPh sb="0" eb="4">
      <t>チノトウブ</t>
    </rPh>
    <phoneticPr fontId="12"/>
  </si>
  <si>
    <t>②</t>
    <phoneticPr fontId="1"/>
  </si>
  <si>
    <t>①</t>
    <phoneticPr fontId="1"/>
  </si>
  <si>
    <t>③</t>
    <phoneticPr fontId="1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</si>
  <si>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</si>
  <si>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</si>
  <si>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</si>
  <si>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NEXWAY SC BOARS</t>
    <phoneticPr fontId="1"/>
  </si>
  <si>
    <t>32'</t>
    <phoneticPr fontId="1"/>
  </si>
  <si>
    <t>19C1</t>
    <phoneticPr fontId="1"/>
  </si>
  <si>
    <t>52'</t>
    <phoneticPr fontId="1"/>
  </si>
  <si>
    <t>19B2</t>
    <phoneticPr fontId="1"/>
  </si>
  <si>
    <t>19A2</t>
    <phoneticPr fontId="1"/>
  </si>
  <si>
    <t>19C2</t>
    <phoneticPr fontId="1"/>
  </si>
  <si>
    <t>19D2</t>
    <phoneticPr fontId="1"/>
  </si>
  <si>
    <t>20A2</t>
    <phoneticPr fontId="1"/>
  </si>
  <si>
    <t>57'</t>
    <phoneticPr fontId="1"/>
  </si>
  <si>
    <t>19B1</t>
    <phoneticPr fontId="1"/>
  </si>
  <si>
    <t>19D1</t>
    <phoneticPr fontId="1"/>
  </si>
  <si>
    <t>50'</t>
    <phoneticPr fontId="1"/>
  </si>
  <si>
    <t>令和7年度　中体連夏季大会南信大会　2次ラウンド組み合わせ</t>
    <rPh sb="0" eb="2">
      <t>レイワ</t>
    </rPh>
    <rPh sb="3" eb="5">
      <t>ネンド</t>
    </rPh>
    <rPh sb="6" eb="9">
      <t>チュウタイレン</t>
    </rPh>
    <rPh sb="9" eb="13">
      <t>カキタイカイ</t>
    </rPh>
    <rPh sb="13" eb="17">
      <t>ナンシンタイカイ</t>
    </rPh>
    <rPh sb="19" eb="20">
      <t>ジ</t>
    </rPh>
    <rPh sb="24" eb="25">
      <t>ク</t>
    </rPh>
    <rPh sb="26" eb="27">
      <t>ア</t>
    </rPh>
    <phoneticPr fontId="12"/>
  </si>
  <si>
    <t>21日　ａ・ｂコート：富士見町体　ｃ・ｄコート：富士見中　　22日　Ａ・Ｂコート　富士見町体</t>
    <rPh sb="2" eb="3">
      <t>ニチ</t>
    </rPh>
    <rPh sb="11" eb="14">
      <t>フジミ</t>
    </rPh>
    <rPh sb="14" eb="15">
      <t>マチ</t>
    </rPh>
    <rPh sb="15" eb="16">
      <t>タイ</t>
    </rPh>
    <rPh sb="24" eb="27">
      <t>フジミ</t>
    </rPh>
    <rPh sb="27" eb="28">
      <t>チュウ</t>
    </rPh>
    <rPh sb="28" eb="29">
      <t>ナンチュウ</t>
    </rPh>
    <rPh sb="32" eb="33">
      <t>ニチ</t>
    </rPh>
    <rPh sb="41" eb="44">
      <t>フジミ</t>
    </rPh>
    <rPh sb="44" eb="45">
      <t>マチ</t>
    </rPh>
    <rPh sb="45" eb="46">
      <t>タイ</t>
    </rPh>
    <phoneticPr fontId="1"/>
  </si>
  <si>
    <t>第64回長野県中学校総合体育大会　南信地区大会バレーボール競技２次ラウンド結果〔女子〕</t>
    <rPh sb="0" eb="1">
      <t>ダイ</t>
    </rPh>
    <rPh sb="3" eb="4">
      <t>カイ</t>
    </rPh>
    <rPh sb="4" eb="7">
      <t>ナガノケン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7" eb="18">
      <t>ミナミ</t>
    </rPh>
    <rPh sb="18" eb="19">
      <t>シン</t>
    </rPh>
    <rPh sb="19" eb="21">
      <t>チク</t>
    </rPh>
    <rPh sb="21" eb="23">
      <t>タイカイ</t>
    </rPh>
    <rPh sb="29" eb="31">
      <t>キョウギ</t>
    </rPh>
    <rPh sb="32" eb="33">
      <t>ジ</t>
    </rPh>
    <rPh sb="37" eb="39">
      <t>ケッカ</t>
    </rPh>
    <rPh sb="40" eb="42">
      <t>ジョシ</t>
    </rPh>
    <phoneticPr fontId="2"/>
  </si>
  <si>
    <t>6月21日（土）・22日（日）富士見町民体育館　富士見中学校体育館</t>
    <rPh sb="15" eb="20">
      <t>フジミチョウミン</t>
    </rPh>
    <rPh sb="20" eb="23">
      <t>タイイクカン</t>
    </rPh>
    <rPh sb="24" eb="27">
      <t>フジミ</t>
    </rPh>
    <rPh sb="27" eb="28">
      <t>チュウ</t>
    </rPh>
    <rPh sb="28" eb="30">
      <t>ガッコウ</t>
    </rPh>
    <rPh sb="30" eb="33">
      <t>タイイクカン</t>
    </rPh>
    <phoneticPr fontId="1"/>
  </si>
  <si>
    <t>令和年７度　中体連夏季大会南信大会　１次ラウンド　試合結果</t>
    <rPh sb="0" eb="2">
      <t>レイワ</t>
    </rPh>
    <rPh sb="2" eb="3">
      <t>ネン</t>
    </rPh>
    <rPh sb="4" eb="5">
      <t>ド</t>
    </rPh>
    <rPh sb="6" eb="9">
      <t>チュウタイレン</t>
    </rPh>
    <rPh sb="9" eb="13">
      <t>カキタイカイ</t>
    </rPh>
    <rPh sb="13" eb="17">
      <t>ナンシンタイカイ</t>
    </rPh>
    <rPh sb="19" eb="20">
      <t>ジ</t>
    </rPh>
    <rPh sb="25" eb="29">
      <t>シアイケッカ</t>
    </rPh>
    <phoneticPr fontId="12"/>
  </si>
  <si>
    <t>原</t>
    <rPh sb="0" eb="1">
      <t>ハラ</t>
    </rPh>
    <phoneticPr fontId="1"/>
  </si>
  <si>
    <t>B</t>
    <phoneticPr fontId="12"/>
  </si>
  <si>
    <t>KONAMI AVANZARE</t>
    <phoneticPr fontId="12"/>
  </si>
  <si>
    <t>旭ケ丘</t>
    <rPh sb="0" eb="3">
      <t>アサヒガオカ</t>
    </rPh>
    <phoneticPr fontId="12"/>
  </si>
  <si>
    <t>飯田東</t>
    <rPh sb="0" eb="3">
      <t>イイダヒガシ</t>
    </rPh>
    <phoneticPr fontId="1"/>
  </si>
  <si>
    <t>諏訪清陵</t>
    <rPh sb="0" eb="4">
      <t>スワセイリョウ</t>
    </rPh>
    <phoneticPr fontId="1"/>
  </si>
  <si>
    <t>諏訪西</t>
    <rPh sb="0" eb="3">
      <t>スワニシ</t>
    </rPh>
    <phoneticPr fontId="1"/>
  </si>
  <si>
    <t>下諏訪・岡谷南部</t>
    <rPh sb="0" eb="3">
      <t>シモスワ</t>
    </rPh>
    <rPh sb="4" eb="8">
      <t>オカヤナンブ</t>
    </rPh>
    <phoneticPr fontId="12"/>
  </si>
  <si>
    <t>下條・飯田東</t>
    <rPh sb="0" eb="2">
      <t>シモジョウ</t>
    </rPh>
    <rPh sb="3" eb="6">
      <t>イイダヒガシ</t>
    </rPh>
    <phoneticPr fontId="1"/>
  </si>
  <si>
    <t>茅野北部</t>
    <rPh sb="0" eb="4">
      <t>チノホクブ</t>
    </rPh>
    <phoneticPr fontId="1"/>
  </si>
  <si>
    <t>飯田西</t>
    <rPh sb="0" eb="3">
      <t>イイダニシ</t>
    </rPh>
    <phoneticPr fontId="1"/>
  </si>
  <si>
    <t>岡谷南部</t>
    <rPh sb="0" eb="4">
      <t>オカヤナンブ</t>
    </rPh>
    <phoneticPr fontId="12"/>
  </si>
  <si>
    <t>西箕輪</t>
    <rPh sb="0" eb="3">
      <t>ニシミノワ</t>
    </rPh>
    <phoneticPr fontId="1"/>
  </si>
  <si>
    <t>I</t>
    <phoneticPr fontId="12"/>
  </si>
  <si>
    <t>J</t>
    <phoneticPr fontId="12"/>
  </si>
  <si>
    <t>春富・宮田</t>
    <rPh sb="0" eb="2">
      <t>ハルトミ</t>
    </rPh>
    <rPh sb="3" eb="5">
      <t>ミヤダ</t>
    </rPh>
    <phoneticPr fontId="12"/>
  </si>
  <si>
    <t>松川</t>
    <rPh sb="0" eb="2">
      <t>マツカワ</t>
    </rPh>
    <phoneticPr fontId="1"/>
  </si>
  <si>
    <t>永明</t>
    <rPh sb="0" eb="2">
      <t>エイメイ</t>
    </rPh>
    <phoneticPr fontId="1"/>
  </si>
  <si>
    <t>2025年　第64回長野県中学校総合体育大会南信地区大会（女子バレーボール）　1次ラウンド</t>
    <rPh sb="4" eb="5">
      <t>ネン</t>
    </rPh>
    <rPh sb="6" eb="7">
      <t>ダイ</t>
    </rPh>
    <rPh sb="9" eb="10">
      <t>カイ</t>
    </rPh>
    <rPh sb="10" eb="13">
      <t>ナガノケン</t>
    </rPh>
    <rPh sb="13" eb="16">
      <t>チュウガッコウ</t>
    </rPh>
    <rPh sb="16" eb="22">
      <t>ソウゴウタイイクタイカイ</t>
    </rPh>
    <rPh sb="22" eb="28">
      <t>ナンシンチクタイカイ</t>
    </rPh>
    <rPh sb="29" eb="31">
      <t>ジョシ</t>
    </rPh>
    <rPh sb="40" eb="41">
      <t>ジ</t>
    </rPh>
    <phoneticPr fontId="2"/>
  </si>
  <si>
    <t>2025.6.14</t>
    <phoneticPr fontId="2"/>
  </si>
  <si>
    <t>得点率</t>
    <rPh sb="0" eb="3">
      <t>トクテンリツ</t>
    </rPh>
    <phoneticPr fontId="1"/>
  </si>
  <si>
    <t>NEXWAY SC BOARS</t>
    <phoneticPr fontId="2"/>
  </si>
  <si>
    <t>原</t>
    <rPh sb="0" eb="1">
      <t>ハラ</t>
    </rPh>
    <phoneticPr fontId="2"/>
  </si>
  <si>
    <t>KONAMI AVANZARE</t>
    <phoneticPr fontId="2"/>
  </si>
  <si>
    <t>旭ケ丘</t>
    <rPh sb="0" eb="3">
      <t>アサヒガオカ</t>
    </rPh>
    <phoneticPr fontId="2"/>
  </si>
  <si>
    <t>飯田東</t>
    <rPh sb="0" eb="3">
      <t>イイダヒガシ</t>
    </rPh>
    <phoneticPr fontId="2"/>
  </si>
  <si>
    <t>岡谷北部</t>
    <rPh sb="0" eb="4">
      <t>オカヤホクブ</t>
    </rPh>
    <phoneticPr fontId="2"/>
  </si>
  <si>
    <t>諏訪清陵</t>
    <rPh sb="0" eb="4">
      <t>スワセイリョウ</t>
    </rPh>
    <phoneticPr fontId="2"/>
  </si>
  <si>
    <t>岡谷東部</t>
    <rPh sb="0" eb="4">
      <t>オカヤトウブ</t>
    </rPh>
    <phoneticPr fontId="1"/>
  </si>
  <si>
    <t>諏訪西</t>
    <rPh sb="0" eb="3">
      <t>スワニシ</t>
    </rPh>
    <phoneticPr fontId="1"/>
  </si>
  <si>
    <t>《Aグループ》　富士見中会場</t>
    <rPh sb="8" eb="11">
      <t>フジミ</t>
    </rPh>
    <rPh sb="11" eb="12">
      <t>チュウ</t>
    </rPh>
    <rPh sb="12" eb="14">
      <t>カイジョウ</t>
    </rPh>
    <phoneticPr fontId="2"/>
  </si>
  <si>
    <t>《Bグループ》　茅野東部中会場</t>
    <rPh sb="8" eb="10">
      <t>チノ</t>
    </rPh>
    <rPh sb="10" eb="13">
      <t>トウブチュウ</t>
    </rPh>
    <rPh sb="13" eb="15">
      <t>カイジョウ</t>
    </rPh>
    <phoneticPr fontId="2"/>
  </si>
  <si>
    <t>《Cグループ》　岡谷北部中会場</t>
    <rPh sb="8" eb="13">
      <t>オカヤホクブチュウ</t>
    </rPh>
    <rPh sb="13" eb="15">
      <t>カイジョウ</t>
    </rPh>
    <phoneticPr fontId="2"/>
  </si>
  <si>
    <t>《Dグループ》　茅野北部中会場</t>
    <rPh sb="8" eb="12">
      <t>チノホクブ</t>
    </rPh>
    <rPh sb="12" eb="13">
      <t>チュウ</t>
    </rPh>
    <rPh sb="13" eb="15">
      <t>カイジョウ</t>
    </rPh>
    <phoneticPr fontId="2"/>
  </si>
  <si>
    <t>《Eグループ》　岡谷北部中会場</t>
    <rPh sb="8" eb="13">
      <t>オカヤホクブチュウ</t>
    </rPh>
    <rPh sb="13" eb="15">
      <t>カイジョウ</t>
    </rPh>
    <phoneticPr fontId="2"/>
  </si>
  <si>
    <t>下諏訪・岡谷南部</t>
    <rPh sb="0" eb="3">
      <t>シモスワ</t>
    </rPh>
    <rPh sb="4" eb="6">
      <t>オカヤ</t>
    </rPh>
    <rPh sb="6" eb="8">
      <t>ナンブ</t>
    </rPh>
    <phoneticPr fontId="2"/>
  </si>
  <si>
    <t>下條・飯田東</t>
    <rPh sb="0" eb="2">
      <t>シモジョウ</t>
    </rPh>
    <rPh sb="3" eb="6">
      <t>イイダヒガシ</t>
    </rPh>
    <phoneticPr fontId="2"/>
  </si>
  <si>
    <t>《Fグループ》　茅野北部中会場</t>
    <rPh sb="8" eb="12">
      <t>チノホクブ</t>
    </rPh>
    <rPh sb="12" eb="15">
      <t>チュウカイジョウ</t>
    </rPh>
    <phoneticPr fontId="2"/>
  </si>
  <si>
    <t>諏訪南</t>
    <rPh sb="0" eb="3">
      <t>スワミナミ</t>
    </rPh>
    <phoneticPr fontId="2"/>
  </si>
  <si>
    <t>阿南一</t>
    <rPh sb="0" eb="3">
      <t>アナンイチ</t>
    </rPh>
    <phoneticPr fontId="2"/>
  </si>
  <si>
    <t>《Gグループ》　富士見中会場</t>
    <rPh sb="8" eb="12">
      <t>フジミチュウ</t>
    </rPh>
    <rPh sb="12" eb="14">
      <t>カイジョウ</t>
    </rPh>
    <phoneticPr fontId="2"/>
  </si>
  <si>
    <t>飯田西</t>
    <rPh sb="0" eb="3">
      <t>イイダニシ</t>
    </rPh>
    <phoneticPr fontId="2"/>
  </si>
  <si>
    <t>《Hグループ》　岡谷南部中会場</t>
    <rPh sb="8" eb="10">
      <t>オカヤ</t>
    </rPh>
    <rPh sb="10" eb="12">
      <t>ナンブ</t>
    </rPh>
    <rPh sb="12" eb="13">
      <t>チュウ</t>
    </rPh>
    <rPh sb="13" eb="15">
      <t>カイジョウ</t>
    </rPh>
    <phoneticPr fontId="2"/>
  </si>
  <si>
    <t>岡谷南部</t>
    <rPh sb="0" eb="4">
      <t>オカヤナンブ</t>
    </rPh>
    <phoneticPr fontId="2"/>
  </si>
  <si>
    <t>《Iグループ》　岡谷南部中会場</t>
    <rPh sb="8" eb="10">
      <t>オカヤ</t>
    </rPh>
    <rPh sb="10" eb="12">
      <t>ナンブ</t>
    </rPh>
    <rPh sb="12" eb="13">
      <t>チュウ</t>
    </rPh>
    <rPh sb="13" eb="15">
      <t>カイジョウ</t>
    </rPh>
    <phoneticPr fontId="2"/>
  </si>
  <si>
    <t>春富・宮田</t>
    <rPh sb="0" eb="2">
      <t>ハルトミ</t>
    </rPh>
    <rPh sb="3" eb="5">
      <t>ミヤダ</t>
    </rPh>
    <phoneticPr fontId="2"/>
  </si>
  <si>
    <t>Iグループ</t>
    <phoneticPr fontId="1"/>
  </si>
  <si>
    <t>Jグループ</t>
    <phoneticPr fontId="1"/>
  </si>
  <si>
    <t>茅野東部</t>
    <rPh sb="0" eb="4">
      <t>チノトウブ</t>
    </rPh>
    <phoneticPr fontId="2"/>
  </si>
  <si>
    <t>《Jグループ》　茅野東部中会場</t>
    <rPh sb="8" eb="12">
      <t>チノトウブ</t>
    </rPh>
    <rPh sb="12" eb="13">
      <t>チュウ</t>
    </rPh>
    <rPh sb="13" eb="15">
      <t>カイジョウ</t>
    </rPh>
    <phoneticPr fontId="2"/>
  </si>
  <si>
    <t>永明</t>
    <rPh sb="0" eb="2">
      <t>エイメイ</t>
    </rPh>
    <phoneticPr fontId="2"/>
  </si>
  <si>
    <t>43’</t>
    <phoneticPr fontId="1"/>
  </si>
  <si>
    <t>85'</t>
    <phoneticPr fontId="1"/>
  </si>
  <si>
    <t>37'</t>
    <phoneticPr fontId="1"/>
  </si>
  <si>
    <t>富士見</t>
    <rPh sb="0" eb="3">
      <t>フジミ</t>
    </rPh>
    <phoneticPr fontId="1"/>
  </si>
  <si>
    <t>高陵</t>
    <rPh sb="0" eb="2">
      <t>コウリョウ</t>
    </rPh>
    <phoneticPr fontId="1"/>
  </si>
  <si>
    <t>箕輪</t>
    <rPh sb="0" eb="2">
      <t>ミノワ</t>
    </rPh>
    <phoneticPr fontId="1"/>
  </si>
  <si>
    <t>岡谷東部</t>
    <rPh sb="0" eb="2">
      <t>オカヤ</t>
    </rPh>
    <rPh sb="2" eb="4">
      <t>トウブ</t>
    </rPh>
    <phoneticPr fontId="1"/>
  </si>
  <si>
    <t>伊那東部</t>
    <rPh sb="0" eb="4">
      <t>イナトウブ</t>
    </rPh>
    <phoneticPr fontId="1"/>
  </si>
  <si>
    <t>諏訪南</t>
    <rPh sb="0" eb="3">
      <t>スワミナミ</t>
    </rPh>
    <phoneticPr fontId="1"/>
  </si>
  <si>
    <t>阿南一</t>
    <rPh sb="0" eb="2">
      <t>アナン</t>
    </rPh>
    <rPh sb="2" eb="3">
      <t>イチ</t>
    </rPh>
    <phoneticPr fontId="1"/>
  </si>
  <si>
    <t>赤穂</t>
    <rPh sb="0" eb="2">
      <t>アカホ</t>
    </rPh>
    <phoneticPr fontId="1"/>
  </si>
  <si>
    <t>KONAMI AVANZARE</t>
    <phoneticPr fontId="1"/>
  </si>
  <si>
    <t>旭ケ丘</t>
    <rPh sb="0" eb="3">
      <t>アサヒガオカ</t>
    </rPh>
    <phoneticPr fontId="1"/>
  </si>
  <si>
    <t>27'</t>
    <phoneticPr fontId="1"/>
  </si>
  <si>
    <t>28'</t>
    <phoneticPr fontId="1"/>
  </si>
  <si>
    <t>阿智</t>
    <rPh sb="0" eb="2">
      <t>アチ</t>
    </rPh>
    <phoneticPr fontId="1"/>
  </si>
  <si>
    <t>下諏訪・岡谷南部</t>
    <rPh sb="0" eb="3">
      <t>シモスワ</t>
    </rPh>
    <rPh sb="4" eb="8">
      <t>オカヤナンブ</t>
    </rPh>
    <phoneticPr fontId="1"/>
  </si>
  <si>
    <t>茅野東部</t>
    <rPh sb="0" eb="4">
      <t>チノトウブ</t>
    </rPh>
    <phoneticPr fontId="1"/>
  </si>
  <si>
    <t>高森</t>
    <rPh sb="0" eb="2">
      <t>タカモリ</t>
    </rPh>
    <phoneticPr fontId="1"/>
  </si>
  <si>
    <t>竜峡</t>
    <rPh sb="0" eb="2">
      <t>リュウキョウ</t>
    </rPh>
    <phoneticPr fontId="1"/>
  </si>
  <si>
    <t>豊丘</t>
    <rPh sb="0" eb="2">
      <t>トヨオカ</t>
    </rPh>
    <phoneticPr fontId="1"/>
  </si>
  <si>
    <t>春富・宮田</t>
    <rPh sb="0" eb="2">
      <t>ハルトミ</t>
    </rPh>
    <rPh sb="3" eb="5">
      <t>ミヤダ</t>
    </rPh>
    <phoneticPr fontId="1"/>
  </si>
  <si>
    <t>喬木</t>
    <rPh sb="0" eb="2">
      <t>タカギ</t>
    </rPh>
    <phoneticPr fontId="1"/>
  </si>
  <si>
    <t>辰野</t>
    <rPh sb="0" eb="2">
      <t>タツノ</t>
    </rPh>
    <phoneticPr fontId="1"/>
  </si>
  <si>
    <t>岡谷南部</t>
    <rPh sb="0" eb="4">
      <t>オカヤナンブ</t>
    </rPh>
    <phoneticPr fontId="1"/>
  </si>
  <si>
    <t>MAX</t>
  </si>
  <si>
    <t>75'</t>
    <phoneticPr fontId="1"/>
  </si>
  <si>
    <t>77'</t>
    <phoneticPr fontId="1"/>
  </si>
  <si>
    <t>竜峡</t>
    <rPh sb="0" eb="2">
      <t>リュウキョウ</t>
    </rPh>
    <phoneticPr fontId="1"/>
  </si>
  <si>
    <t>豊丘</t>
    <rPh sb="0" eb="2">
      <t>トヨオカ</t>
    </rPh>
    <phoneticPr fontId="1"/>
  </si>
  <si>
    <t>岡谷北部</t>
    <rPh sb="0" eb="4">
      <t>オカヤホクブ</t>
    </rPh>
    <phoneticPr fontId="1"/>
  </si>
  <si>
    <t>諏訪清陵</t>
    <rPh sb="0" eb="4">
      <t>スワセイリョウ</t>
    </rPh>
    <phoneticPr fontId="1"/>
  </si>
  <si>
    <t>緑ヶ丘</t>
    <rPh sb="0" eb="3">
      <t>ミドリガオカ</t>
    </rPh>
    <phoneticPr fontId="1"/>
  </si>
  <si>
    <t>岡谷南部</t>
    <rPh sb="0" eb="4">
      <t>オカヤナンブ</t>
    </rPh>
    <phoneticPr fontId="1"/>
  </si>
  <si>
    <t>長峰</t>
    <rPh sb="0" eb="2">
      <t>ナガミネ</t>
    </rPh>
    <phoneticPr fontId="1"/>
  </si>
  <si>
    <t>西箕輪</t>
    <rPh sb="0" eb="3">
      <t>ニシミノワ</t>
    </rPh>
    <phoneticPr fontId="1"/>
  </si>
  <si>
    <t>55'</t>
    <phoneticPr fontId="1"/>
  </si>
  <si>
    <t>旭ケ丘</t>
    <rPh sb="0" eb="3">
      <t>アサヒガオカ</t>
    </rPh>
    <phoneticPr fontId="1"/>
  </si>
  <si>
    <t>高遠</t>
    <rPh sb="0" eb="2">
      <t>タカトオ</t>
    </rPh>
    <phoneticPr fontId="1"/>
  </si>
  <si>
    <t>飯田東</t>
    <rPh sb="0" eb="3">
      <t>イイダヒガシ</t>
    </rPh>
    <phoneticPr fontId="1"/>
  </si>
  <si>
    <t>岡谷南部</t>
    <rPh sb="0" eb="2">
      <t>オカヤ</t>
    </rPh>
    <rPh sb="2" eb="4">
      <t>ナンブ</t>
    </rPh>
    <phoneticPr fontId="1"/>
  </si>
  <si>
    <t>54'</t>
    <phoneticPr fontId="1"/>
  </si>
  <si>
    <t>88'</t>
    <phoneticPr fontId="1"/>
  </si>
  <si>
    <t>65'</t>
    <phoneticPr fontId="1"/>
  </si>
  <si>
    <t>76'</t>
    <phoneticPr fontId="1"/>
  </si>
  <si>
    <t>74'</t>
    <phoneticPr fontId="1"/>
  </si>
  <si>
    <t>48'</t>
    <phoneticPr fontId="1"/>
  </si>
  <si>
    <t>中川村立中川中学校</t>
    <rPh sb="0" eb="4">
      <t>ナカガワソンリツ</t>
    </rPh>
    <rPh sb="4" eb="9">
      <t>ナカガワチュウガッコウ</t>
    </rPh>
    <phoneticPr fontId="1"/>
  </si>
  <si>
    <t>飯田市立竜峡中学校</t>
    <rPh sb="0" eb="4">
      <t>イイダシリツ</t>
    </rPh>
    <rPh sb="4" eb="6">
      <t>リュ</t>
    </rPh>
    <rPh sb="6" eb="9">
      <t>チュウガッコウ</t>
    </rPh>
    <phoneticPr fontId="1"/>
  </si>
  <si>
    <r>
      <rPr>
        <sz val="16"/>
        <rFont val="ＭＳ Ｐゴシック"/>
        <family val="3"/>
        <charset val="128"/>
      </rPr>
      <t>初優勝</t>
    </r>
    <r>
      <rPr>
        <sz val="14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NEXWAY SC BOARS</t>
    </r>
    <rPh sb="0" eb="3">
      <t>ハツユウショウ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</si>
</sst>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30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4"/>
      <name val="HG創英角ｺﾞｼｯｸUB"/>
      <family val="3"/>
      <charset val="128"/>
    </font>
    <font>
      <sz val="9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FFFF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BIZ UDP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 diagonalUp="1">
      <left/>
      <right/>
      <top/>
      <bottom/>
      <diagonal style="thick">
        <color rgb="FFFF0000"/>
      </diagonal>
    </border>
    <border diagonalDown="1">
      <left/>
      <right/>
      <top/>
      <bottom/>
      <diagonal style="thick">
        <color rgb="FFFF0000"/>
      </diagonal>
    </border>
    <border>
      <left/>
      <right/>
      <top/>
      <bottom style="thick">
        <color rgb="FFFF0000"/>
      </bottom>
      <diagonal/>
    </border>
    <border diagonalUp="1">
      <left/>
      <right/>
      <top/>
      <bottom style="thick">
        <color rgb="FFFF0000"/>
      </bottom>
      <diagonal style="thin">
        <color auto="1"/>
      </diagonal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 diagonalDown="1">
      <left style="thick">
        <color rgb="FFFF0000"/>
      </left>
      <right/>
      <top style="thick">
        <color rgb="FFFF0000"/>
      </top>
      <bottom/>
      <diagonal style="thick">
        <color rgb="FFFF0000"/>
      </diagonal>
    </border>
    <border>
      <left/>
      <right style="thick">
        <color rgb="FFFF0000"/>
      </right>
      <top/>
      <bottom style="thick">
        <color rgb="FFFF0000"/>
      </bottom>
      <diagonal/>
    </border>
    <border diagonalDown="1">
      <left style="thick">
        <color rgb="FFFF0000"/>
      </left>
      <right/>
      <top style="thin">
        <color theme="1"/>
      </top>
      <bottom/>
      <diagonal style="thick">
        <color rgb="FFFF0000"/>
      </diagonal>
    </border>
    <border diagonalUp="1">
      <left/>
      <right style="thick">
        <color rgb="FFFF0000"/>
      </right>
      <top style="thin">
        <color indexed="64"/>
      </top>
      <bottom/>
      <diagonal style="thick">
        <color rgb="FFFF0000"/>
      </diagonal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</borders>
  <cellStyleXfs count="2">
    <xf numFmtId="0" fontId="0" fillId="0" borderId="0"/>
    <xf numFmtId="0" fontId="19" fillId="0" borderId="0">
      <alignment vertical="center"/>
    </xf>
  </cellStyleXfs>
  <cellXfs count="318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1">
      <alignment vertical="center"/>
    </xf>
    <xf numFmtId="0" fontId="20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right" vertical="center"/>
    </xf>
    <xf numFmtId="0" fontId="21" fillId="0" borderId="0" xfId="1" applyFont="1" applyAlignment="1">
      <alignment horizontal="left" vertical="center"/>
    </xf>
    <xf numFmtId="0" fontId="21" fillId="0" borderId="0" xfId="1" applyFont="1">
      <alignment vertical="center"/>
    </xf>
    <xf numFmtId="0" fontId="20" fillId="0" borderId="0" xfId="1" applyFont="1" applyAlignment="1">
      <alignment horizontal="left" vertical="center" shrinkToFit="1"/>
    </xf>
    <xf numFmtId="0" fontId="18" fillId="0" borderId="0" xfId="0" applyFont="1"/>
    <xf numFmtId="0" fontId="22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9" fillId="0" borderId="0" xfId="0" applyFont="1"/>
    <xf numFmtId="0" fontId="21" fillId="0" borderId="28" xfId="1" applyFont="1" applyBorder="1" applyAlignment="1">
      <alignment horizontal="left" vertical="center"/>
    </xf>
    <xf numFmtId="0" fontId="21" fillId="0" borderId="29" xfId="0" applyFont="1" applyBorder="1"/>
    <xf numFmtId="0" fontId="19" fillId="0" borderId="29" xfId="0" applyFont="1" applyBorder="1"/>
    <xf numFmtId="0" fontId="21" fillId="0" borderId="31" xfId="1" applyFont="1" applyBorder="1" applyAlignment="1">
      <alignment horizontal="left" vertical="center"/>
    </xf>
    <xf numFmtId="0" fontId="21" fillId="0" borderId="32" xfId="1" applyFont="1" applyBorder="1" applyAlignment="1">
      <alignment horizontal="left" vertical="center"/>
    </xf>
    <xf numFmtId="0" fontId="21" fillId="0" borderId="1" xfId="0" applyFont="1" applyBorder="1"/>
    <xf numFmtId="0" fontId="19" fillId="0" borderId="1" xfId="0" applyFont="1" applyBorder="1"/>
    <xf numFmtId="0" fontId="21" fillId="0" borderId="34" xfId="1" applyFont="1" applyBorder="1" applyAlignment="1">
      <alignment horizontal="left" vertical="center"/>
    </xf>
    <xf numFmtId="0" fontId="21" fillId="0" borderId="35" xfId="0" applyFont="1" applyBorder="1"/>
    <xf numFmtId="0" fontId="19" fillId="0" borderId="35" xfId="0" applyFont="1" applyBorder="1"/>
    <xf numFmtId="0" fontId="21" fillId="0" borderId="3" xfId="1" applyFont="1" applyBorder="1" applyAlignment="1">
      <alignment horizontal="center" vertical="center"/>
    </xf>
    <xf numFmtId="0" fontId="21" fillId="0" borderId="3" xfId="1" applyFont="1" applyBorder="1" applyAlignment="1">
      <alignment horizontal="right" vertical="center"/>
    </xf>
    <xf numFmtId="0" fontId="21" fillId="0" borderId="3" xfId="1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21" fillId="0" borderId="0" xfId="0" applyFont="1"/>
    <xf numFmtId="0" fontId="21" fillId="0" borderId="2" xfId="1" applyFont="1" applyBorder="1" applyAlignment="1">
      <alignment horizontal="center" vertical="center"/>
    </xf>
    <xf numFmtId="0" fontId="21" fillId="0" borderId="8" xfId="1" applyFont="1" applyBorder="1" applyAlignment="1">
      <alignment horizontal="left" vertical="center"/>
    </xf>
    <xf numFmtId="0" fontId="19" fillId="0" borderId="2" xfId="0" applyFont="1" applyBorder="1"/>
    <xf numFmtId="0" fontId="21" fillId="0" borderId="2" xfId="1" applyFont="1" applyBorder="1" applyAlignment="1">
      <alignment horizontal="right" vertical="center"/>
    </xf>
    <xf numFmtId="0" fontId="21" fillId="0" borderId="40" xfId="1" applyFont="1" applyBorder="1" applyAlignment="1">
      <alignment horizontal="right" vertical="center"/>
    </xf>
    <xf numFmtId="0" fontId="24" fillId="0" borderId="0" xfId="1" applyFont="1">
      <alignment vertical="center"/>
    </xf>
    <xf numFmtId="0" fontId="0" fillId="0" borderId="0" xfId="1" applyFont="1" applyAlignment="1">
      <alignment horizontal="right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7" xfId="1" applyFont="1" applyBorder="1" applyAlignment="1">
      <alignment horizontal="right" vertical="center"/>
    </xf>
    <xf numFmtId="0" fontId="0" fillId="0" borderId="3" xfId="0" applyBorder="1"/>
    <xf numFmtId="0" fontId="0" fillId="0" borderId="39" xfId="0" applyBorder="1"/>
    <xf numFmtId="0" fontId="0" fillId="0" borderId="27" xfId="0" applyBorder="1"/>
    <xf numFmtId="0" fontId="0" fillId="0" borderId="5" xfId="0" applyBorder="1"/>
    <xf numFmtId="0" fontId="0" fillId="0" borderId="8" xfId="0" applyBorder="1"/>
    <xf numFmtId="0" fontId="0" fillId="0" borderId="40" xfId="0" applyBorder="1"/>
    <xf numFmtId="0" fontId="21" fillId="0" borderId="5" xfId="1" applyFont="1" applyBorder="1" applyAlignment="1">
      <alignment horizontal="right" vertical="center"/>
    </xf>
    <xf numFmtId="0" fontId="0" fillId="0" borderId="2" xfId="0" applyBorder="1"/>
    <xf numFmtId="0" fontId="23" fillId="0" borderId="0" xfId="1" applyFont="1" applyAlignment="1">
      <alignment vertical="center" shrinkToFit="1"/>
    </xf>
    <xf numFmtId="0" fontId="0" fillId="0" borderId="26" xfId="0" applyBorder="1"/>
    <xf numFmtId="0" fontId="0" fillId="0" borderId="38" xfId="0" applyBorder="1"/>
    <xf numFmtId="0" fontId="25" fillId="0" borderId="0" xfId="1" applyFont="1" applyAlignment="1">
      <alignment horizontal="left" vertical="center"/>
    </xf>
    <xf numFmtId="0" fontId="0" fillId="0" borderId="31" xfId="0" applyBorder="1"/>
    <xf numFmtId="0" fontId="21" fillId="0" borderId="4" xfId="1" applyFont="1" applyBorder="1" applyAlignment="1">
      <alignment horizontal="left" vertical="center"/>
    </xf>
    <xf numFmtId="0" fontId="0" fillId="0" borderId="6" xfId="0" applyBorder="1"/>
    <xf numFmtId="0" fontId="0" fillId="0" borderId="3" xfId="0" applyBorder="1" applyAlignment="1">
      <alignment horizontal="right"/>
    </xf>
    <xf numFmtId="0" fontId="0" fillId="0" borderId="37" xfId="0" applyBorder="1"/>
    <xf numFmtId="0" fontId="21" fillId="0" borderId="0" xfId="1" applyFont="1" applyBorder="1" applyAlignment="1">
      <alignment horizontal="right" vertical="center"/>
    </xf>
    <xf numFmtId="0" fontId="21" fillId="0" borderId="0" xfId="1" applyFont="1" applyBorder="1" applyAlignment="1">
      <alignment horizontal="left" vertical="center"/>
    </xf>
    <xf numFmtId="0" fontId="25" fillId="0" borderId="0" xfId="1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 textRotation="255"/>
    </xf>
    <xf numFmtId="0" fontId="21" fillId="0" borderId="0" xfId="0" applyFont="1" applyBorder="1"/>
    <xf numFmtId="0" fontId="26" fillId="0" borderId="0" xfId="0" applyFont="1"/>
    <xf numFmtId="0" fontId="26" fillId="0" borderId="0" xfId="0" applyFont="1" applyAlignment="1">
      <alignment horizontal="right"/>
    </xf>
    <xf numFmtId="0" fontId="21" fillId="0" borderId="0" xfId="1" applyFont="1" applyAlignment="1">
      <alignment horizontal="center" vertical="center" shrinkToFit="1"/>
    </xf>
    <xf numFmtId="0" fontId="21" fillId="0" borderId="0" xfId="0" applyFont="1" applyAlignment="1">
      <alignment horizontal="right" vertical="top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vertical="top" textRotation="255"/>
    </xf>
    <xf numFmtId="0" fontId="18" fillId="0" borderId="0" xfId="0" applyFont="1" applyAlignment="1">
      <alignment shrinkToFit="1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5" xfId="1" applyFont="1" applyBorder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Border="1">
      <alignment vertical="center"/>
    </xf>
    <xf numFmtId="0" fontId="19" fillId="0" borderId="0" xfId="0" applyFont="1" applyBorder="1"/>
    <xf numFmtId="0" fontId="19" fillId="0" borderId="16" xfId="0" applyFont="1" applyBorder="1"/>
    <xf numFmtId="0" fontId="19" fillId="0" borderId="5" xfId="0" applyFont="1" applyBorder="1"/>
    <xf numFmtId="0" fontId="19" fillId="0" borderId="7" xfId="0" applyFont="1" applyBorder="1"/>
    <xf numFmtId="0" fontId="24" fillId="0" borderId="0" xfId="1" applyFont="1" applyBorder="1">
      <alignment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21" fillId="0" borderId="4" xfId="1" applyFont="1" applyBorder="1" applyAlignment="1">
      <alignment horizontal="right" vertical="center"/>
    </xf>
    <xf numFmtId="0" fontId="21" fillId="0" borderId="0" xfId="0" applyFont="1" applyBorder="1" applyAlignment="1">
      <alignment horizontal="left"/>
    </xf>
    <xf numFmtId="0" fontId="21" fillId="0" borderId="7" xfId="1" applyFont="1" applyBorder="1" applyAlignment="1">
      <alignment horizontal="center" vertical="center"/>
    </xf>
    <xf numFmtId="0" fontId="21" fillId="0" borderId="16" xfId="1" applyFont="1" applyBorder="1" applyAlignment="1">
      <alignment horizontal="right" vertical="center"/>
    </xf>
    <xf numFmtId="0" fontId="21" fillId="0" borderId="7" xfId="1" applyFont="1" applyBorder="1" applyAlignment="1">
      <alignment horizontal="left" vertical="center"/>
    </xf>
    <xf numFmtId="0" fontId="21" fillId="0" borderId="7" xfId="0" applyFont="1" applyBorder="1" applyAlignment="1">
      <alignment horizontal="center" vertical="top" textRotation="255"/>
    </xf>
    <xf numFmtId="0" fontId="13" fillId="0" borderId="50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28" fillId="0" borderId="0" xfId="1" applyFont="1" applyAlignment="1">
      <alignment horizontal="center" vertical="center" shrinkToFit="1"/>
    </xf>
    <xf numFmtId="0" fontId="28" fillId="0" borderId="0" xfId="0" applyFont="1" applyAlignment="1">
      <alignment shrinkToFit="1"/>
    </xf>
    <xf numFmtId="0" fontId="28" fillId="0" borderId="0" xfId="1" applyFont="1" applyAlignment="1">
      <alignment horizontal="right" vertical="center" shrinkToFit="1"/>
    </xf>
    <xf numFmtId="0" fontId="13" fillId="0" borderId="5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21" fillId="0" borderId="50" xfId="0" applyFont="1" applyBorder="1" applyAlignment="1">
      <alignment horizontal="center"/>
    </xf>
    <xf numFmtId="0" fontId="21" fillId="0" borderId="50" xfId="0" applyFont="1" applyBorder="1" applyAlignment="1">
      <alignment horizontal="right"/>
    </xf>
    <xf numFmtId="0" fontId="21" fillId="0" borderId="50" xfId="0" applyFont="1" applyBorder="1"/>
    <xf numFmtId="0" fontId="21" fillId="0" borderId="50" xfId="0" applyFont="1" applyBorder="1" applyAlignment="1">
      <alignment horizontal="left"/>
    </xf>
    <xf numFmtId="0" fontId="19" fillId="0" borderId="51" xfId="0" applyFont="1" applyBorder="1"/>
    <xf numFmtId="0" fontId="19" fillId="0" borderId="50" xfId="0" applyFont="1" applyBorder="1"/>
    <xf numFmtId="0" fontId="19" fillId="0" borderId="45" xfId="0" applyFont="1" applyBorder="1"/>
    <xf numFmtId="0" fontId="21" fillId="0" borderId="43" xfId="1" applyFont="1" applyBorder="1" applyAlignment="1">
      <alignment horizontal="center" vertical="center"/>
    </xf>
    <xf numFmtId="0" fontId="21" fillId="0" borderId="43" xfId="1" applyFont="1" applyBorder="1" applyAlignment="1">
      <alignment horizontal="right" vertical="center"/>
    </xf>
    <xf numFmtId="0" fontId="21" fillId="0" borderId="43" xfId="1" applyFont="1" applyBorder="1" applyAlignment="1">
      <alignment horizontal="left" vertical="center"/>
    </xf>
    <xf numFmtId="0" fontId="21" fillId="0" borderId="45" xfId="1" applyFont="1" applyBorder="1" applyAlignment="1">
      <alignment horizontal="right" vertical="center"/>
    </xf>
    <xf numFmtId="0" fontId="21" fillId="0" borderId="57" xfId="1" applyFont="1" applyBorder="1" applyAlignment="1">
      <alignment horizontal="right" vertical="center"/>
    </xf>
    <xf numFmtId="0" fontId="21" fillId="0" borderId="43" xfId="1" applyFont="1" applyBorder="1">
      <alignment vertical="center"/>
    </xf>
    <xf numFmtId="0" fontId="21" fillId="0" borderId="51" xfId="1" applyFont="1" applyBorder="1" applyAlignment="1">
      <alignment horizontal="right" vertical="center"/>
    </xf>
    <xf numFmtId="0" fontId="21" fillId="0" borderId="50" xfId="1" applyFont="1" applyBorder="1" applyAlignment="1">
      <alignment horizontal="right" vertical="center"/>
    </xf>
    <xf numFmtId="0" fontId="21" fillId="0" borderId="50" xfId="1" applyFont="1" applyBorder="1">
      <alignment vertical="center"/>
    </xf>
    <xf numFmtId="0" fontId="21" fillId="0" borderId="50" xfId="1" applyFont="1" applyBorder="1" applyAlignment="1">
      <alignment horizontal="center" vertical="center"/>
    </xf>
    <xf numFmtId="0" fontId="21" fillId="0" borderId="47" xfId="1" applyFont="1" applyBorder="1" applyAlignment="1">
      <alignment horizontal="center" vertical="center"/>
    </xf>
    <xf numFmtId="0" fontId="21" fillId="0" borderId="54" xfId="1" applyFont="1" applyBorder="1" applyAlignment="1">
      <alignment horizontal="center" vertical="center"/>
    </xf>
    <xf numFmtId="0" fontId="21" fillId="0" borderId="50" xfId="1" applyFont="1" applyBorder="1" applyAlignment="1">
      <alignment horizontal="left" vertical="center"/>
    </xf>
    <xf numFmtId="0" fontId="21" fillId="0" borderId="52" xfId="1" applyFont="1" applyBorder="1" applyAlignment="1">
      <alignment horizontal="right" vertical="center"/>
    </xf>
    <xf numFmtId="0" fontId="19" fillId="0" borderId="47" xfId="0" applyFont="1" applyBorder="1"/>
    <xf numFmtId="0" fontId="21" fillId="0" borderId="47" xfId="1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top" textRotation="255"/>
    </xf>
    <xf numFmtId="0" fontId="21" fillId="0" borderId="58" xfId="1" applyFont="1" applyBorder="1" applyAlignment="1">
      <alignment horizontal="center" vertical="center"/>
    </xf>
    <xf numFmtId="0" fontId="21" fillId="0" borderId="45" xfId="1" applyFont="1" applyBorder="1" applyAlignment="1">
      <alignment horizontal="center" vertical="center"/>
    </xf>
    <xf numFmtId="0" fontId="21" fillId="0" borderId="57" xfId="1" applyFont="1" applyBorder="1" applyAlignment="1">
      <alignment horizontal="center" vertical="center"/>
    </xf>
    <xf numFmtId="0" fontId="19" fillId="0" borderId="52" xfId="0" applyFont="1" applyBorder="1"/>
    <xf numFmtId="0" fontId="21" fillId="0" borderId="54" xfId="1" applyFont="1" applyBorder="1" applyAlignment="1">
      <alignment horizontal="right" vertical="center"/>
    </xf>
    <xf numFmtId="0" fontId="25" fillId="0" borderId="0" xfId="1" applyFont="1" applyBorder="1">
      <alignment vertical="center"/>
    </xf>
    <xf numFmtId="0" fontId="19" fillId="0" borderId="43" xfId="0" applyFont="1" applyBorder="1"/>
    <xf numFmtId="0" fontId="21" fillId="0" borderId="51" xfId="1" applyFont="1" applyBorder="1" applyAlignment="1">
      <alignment horizontal="center" vertical="center"/>
    </xf>
    <xf numFmtId="0" fontId="13" fillId="0" borderId="51" xfId="0" applyFont="1" applyBorder="1" applyAlignment="1">
      <alignment vertical="center"/>
    </xf>
    <xf numFmtId="0" fontId="13" fillId="0" borderId="50" xfId="0" applyFont="1" applyBorder="1" applyAlignment="1">
      <alignment vertical="center"/>
    </xf>
    <xf numFmtId="0" fontId="13" fillId="0" borderId="43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13" fillId="0" borderId="54" xfId="0" applyFont="1" applyBorder="1" applyAlignment="1">
      <alignment vertical="center"/>
    </xf>
    <xf numFmtId="0" fontId="13" fillId="0" borderId="52" xfId="0" applyFont="1" applyBorder="1" applyAlignment="1">
      <alignment vertical="center"/>
    </xf>
    <xf numFmtId="0" fontId="13" fillId="0" borderId="58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21" fillId="0" borderId="46" xfId="1" applyFont="1" applyBorder="1" applyAlignment="1">
      <alignment horizontal="right" vertical="center"/>
    </xf>
    <xf numFmtId="0" fontId="21" fillId="0" borderId="47" xfId="0" applyFont="1" applyBorder="1"/>
    <xf numFmtId="0" fontId="21" fillId="0" borderId="47" xfId="0" applyFont="1" applyBorder="1" applyAlignment="1">
      <alignment horizontal="center" vertical="top" textRotation="255"/>
    </xf>
    <xf numFmtId="0" fontId="21" fillId="0" borderId="54" xfId="1" applyFont="1" applyBorder="1" applyAlignment="1">
      <alignment horizontal="left" vertical="center"/>
    </xf>
    <xf numFmtId="0" fontId="13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6" fontId="0" fillId="0" borderId="16" xfId="0" applyNumberForma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76" fontId="0" fillId="0" borderId="6" xfId="0" applyNumberFormat="1" applyBorder="1" applyAlignment="1">
      <alignment vertical="center" shrinkToFit="1"/>
    </xf>
    <xf numFmtId="0" fontId="8" fillId="0" borderId="13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76" fontId="0" fillId="0" borderId="8" xfId="0" applyNumberFormat="1" applyBorder="1" applyAlignment="1">
      <alignment vertical="center" shrinkToFit="1"/>
    </xf>
    <xf numFmtId="176" fontId="0" fillId="0" borderId="2" xfId="0" applyNumberFormat="1" applyBorder="1" applyAlignment="1">
      <alignment vertical="center" shrinkToFit="1"/>
    </xf>
    <xf numFmtId="176" fontId="0" fillId="0" borderId="4" xfId="0" applyNumberFormat="1" applyBorder="1" applyAlignment="1">
      <alignment vertical="center" shrinkToFit="1"/>
    </xf>
    <xf numFmtId="177" fontId="5" fillId="0" borderId="16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7" fontId="5" fillId="0" borderId="6" xfId="0" applyNumberFormat="1" applyFont="1" applyBorder="1" applyAlignment="1">
      <alignment vertical="center"/>
    </xf>
    <xf numFmtId="177" fontId="5" fillId="0" borderId="3" xfId="0" applyNumberFormat="1" applyFont="1" applyBorder="1" applyAlignment="1">
      <alignment vertical="center"/>
    </xf>
    <xf numFmtId="177" fontId="5" fillId="0" borderId="4" xfId="0" applyNumberFormat="1" applyFont="1" applyBorder="1" applyAlignment="1">
      <alignment vertical="center"/>
    </xf>
    <xf numFmtId="177" fontId="5" fillId="0" borderId="16" xfId="0" applyNumberFormat="1" applyFont="1" applyBorder="1" applyAlignment="1" applyProtection="1">
      <alignment vertical="center"/>
      <protection locked="0"/>
    </xf>
    <xf numFmtId="177" fontId="5" fillId="0" borderId="5" xfId="0" applyNumberFormat="1" applyFont="1" applyBorder="1" applyAlignment="1" applyProtection="1">
      <alignment vertical="center"/>
      <protection locked="0"/>
    </xf>
    <xf numFmtId="177" fontId="5" fillId="0" borderId="8" xfId="0" applyNumberFormat="1" applyFont="1" applyBorder="1" applyAlignment="1" applyProtection="1">
      <alignment vertical="center"/>
      <protection locked="0"/>
    </xf>
    <xf numFmtId="177" fontId="5" fillId="0" borderId="7" xfId="0" applyNumberFormat="1" applyFont="1" applyBorder="1" applyAlignment="1" applyProtection="1">
      <alignment vertical="center"/>
      <protection locked="0"/>
    </xf>
    <xf numFmtId="177" fontId="5" fillId="0" borderId="0" xfId="0" applyNumberFormat="1" applyFont="1" applyBorder="1" applyAlignment="1" applyProtection="1">
      <alignment vertical="center"/>
      <protection locked="0"/>
    </xf>
    <xf numFmtId="177" fontId="5" fillId="0" borderId="2" xfId="0" applyNumberFormat="1" applyFont="1" applyBorder="1" applyAlignment="1" applyProtection="1">
      <alignment vertical="center"/>
      <protection locked="0"/>
    </xf>
    <xf numFmtId="177" fontId="5" fillId="0" borderId="6" xfId="0" applyNumberFormat="1" applyFont="1" applyBorder="1" applyAlignment="1" applyProtection="1">
      <alignment vertical="center"/>
      <protection locked="0"/>
    </xf>
    <xf numFmtId="177" fontId="5" fillId="0" borderId="3" xfId="0" applyNumberFormat="1" applyFont="1" applyBorder="1" applyAlignment="1" applyProtection="1">
      <alignment vertical="center"/>
      <protection locked="0"/>
    </xf>
    <xf numFmtId="177" fontId="5" fillId="0" borderId="4" xfId="0" applyNumberFormat="1" applyFont="1" applyBorder="1" applyAlignment="1" applyProtection="1">
      <alignment vertical="center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 shrinkToFit="1"/>
    </xf>
    <xf numFmtId="176" fontId="0" fillId="0" borderId="18" xfId="0" applyNumberFormat="1" applyBorder="1" applyAlignment="1">
      <alignment horizontal="right" vertical="center" shrinkToFit="1"/>
    </xf>
    <xf numFmtId="176" fontId="0" fillId="0" borderId="21" xfId="0" applyNumberFormat="1" applyBorder="1" applyAlignment="1">
      <alignment horizontal="right" vertical="center" shrinkToFit="1"/>
    </xf>
    <xf numFmtId="177" fontId="0" fillId="0" borderId="13" xfId="0" applyNumberFormat="1" applyBorder="1" applyAlignment="1">
      <alignment horizontal="left" vertical="center" shrinkToFit="1"/>
    </xf>
    <xf numFmtId="177" fontId="0" fillId="0" borderId="18" xfId="0" applyNumberFormat="1" applyBorder="1" applyAlignment="1">
      <alignment horizontal="left" vertical="center" shrinkToFit="1"/>
    </xf>
    <xf numFmtId="177" fontId="0" fillId="0" borderId="21" xfId="0" applyNumberFormat="1" applyBorder="1" applyAlignment="1">
      <alignment horizontal="left" vertical="center" shrinkToFit="1"/>
    </xf>
    <xf numFmtId="0" fontId="0" fillId="0" borderId="10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176" fontId="0" fillId="0" borderId="0" xfId="0" applyNumberFormat="1" applyBorder="1" applyAlignment="1">
      <alignment horizontal="right" vertical="center" shrinkToFit="1"/>
    </xf>
    <xf numFmtId="0" fontId="8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right" vertical="center" shrinkToFit="1"/>
    </xf>
    <xf numFmtId="177" fontId="0" fillId="0" borderId="0" xfId="0" applyNumberForma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textRotation="255"/>
    </xf>
    <xf numFmtId="0" fontId="21" fillId="0" borderId="0" xfId="0" applyFont="1" applyAlignment="1">
      <alignment horizontal="center" vertical="top" textRotation="255"/>
    </xf>
    <xf numFmtId="0" fontId="21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 shrinkToFit="1"/>
    </xf>
    <xf numFmtId="0" fontId="28" fillId="0" borderId="0" xfId="0" applyFont="1" applyAlignment="1">
      <alignment horizontal="center" vertical="top" textRotation="255" wrapText="1"/>
    </xf>
    <xf numFmtId="0" fontId="28" fillId="0" borderId="0" xfId="0" applyFont="1" applyAlignment="1">
      <alignment horizontal="center" vertical="top" textRotation="255"/>
    </xf>
    <xf numFmtId="0" fontId="23" fillId="0" borderId="0" xfId="0" applyFont="1" applyAlignment="1">
      <alignment horizontal="center" vertical="top" textRotation="255"/>
    </xf>
    <xf numFmtId="0" fontId="21" fillId="0" borderId="0" xfId="1" applyFont="1" applyAlignment="1">
      <alignment horizontal="center" vertical="center" shrinkToFit="1"/>
    </xf>
    <xf numFmtId="0" fontId="21" fillId="0" borderId="0" xfId="1" applyFont="1" applyAlignment="1">
      <alignment horizontal="center" vertical="top" textRotation="255" wrapText="1"/>
    </xf>
    <xf numFmtId="0" fontId="21" fillId="0" borderId="35" xfId="1" applyFont="1" applyBorder="1" applyAlignment="1">
      <alignment horizontal="center" vertical="center" shrinkToFit="1"/>
    </xf>
    <xf numFmtId="0" fontId="21" fillId="0" borderId="36" xfId="1" applyFont="1" applyBorder="1" applyAlignment="1">
      <alignment horizontal="center" vertical="center" shrinkToFit="1"/>
    </xf>
    <xf numFmtId="0" fontId="21" fillId="0" borderId="29" xfId="1" applyFont="1" applyBorder="1" applyAlignment="1">
      <alignment horizontal="center" vertical="center" shrinkToFit="1"/>
    </xf>
    <xf numFmtId="0" fontId="21" fillId="0" borderId="30" xfId="1" applyFont="1" applyBorder="1" applyAlignment="1">
      <alignment horizontal="center" vertical="center" shrinkToFit="1"/>
    </xf>
    <xf numFmtId="0" fontId="21" fillId="0" borderId="1" xfId="1" applyFont="1" applyBorder="1" applyAlignment="1">
      <alignment horizontal="center" vertical="center" shrinkToFit="1"/>
    </xf>
    <xf numFmtId="0" fontId="21" fillId="0" borderId="33" xfId="1" applyFont="1" applyBorder="1" applyAlignment="1">
      <alignment horizontal="center" vertical="center" shrinkToFit="1"/>
    </xf>
  </cellXfs>
  <cellStyles count="2">
    <cellStyle name="標準" xfId="0" builtinId="0"/>
    <cellStyle name="標準_Sheet1" xfId="1" xr:uid="{385C0950-798A-426A-9F5B-B47D08E4F284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146050</xdr:colOff>
      <xdr:row>2</xdr:row>
      <xdr:rowOff>247650</xdr:rowOff>
    </xdr:from>
    <xdr:to>
      <xdr:col>4</xdr:col>
      <xdr:colOff>98424</xdr:colOff>
      <xdr:row>3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0221638-3C31-411D-A5B6-4FB85F14B460}"/>
            </a:ext>
          </a:extLst>
        </xdr:cNvPr>
        <xdr:cNvSpPr txBox="1"/>
      </xdr:nvSpPr>
      <xdr:spPr>
        <a:xfrm>
          <a:off x="1371600" y="1149350"/>
          <a:ext cx="250824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US" altLang="ja-JP" sz="1200" b="0" i="0" u="none" strike="noStrike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A</a:t>
          </a:r>
          <a:endParaRPr kumimoji="1" lang="ja-JP" altLang="en-US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0</xdr:rowOff>
    </xdr:from>
    <xdr:to>
      <xdr:col>25</xdr:col>
      <xdr:colOff>9525</xdr:colOff>
      <xdr:row>10</xdr:row>
      <xdr:rowOff>0</xdr:rowOff>
    </xdr:to>
    <xdr:sp macro="" textlink="">
      <xdr:nvSpPr>
        <xdr:cNvPr id="62" name="AutoShape 13">
          <a:extLst>
            <a:ext uri="{FF2B5EF4-FFF2-40B4-BE49-F238E27FC236}">
              <a16:creationId xmlns:a16="http://schemas.microsoft.com/office/drawing/2014/main" id="{01430AAB-3AB3-4751-899E-57690729E5AB}"/>
            </a:ext>
          </a:extLst>
        </xdr:cNvPr>
        <xdr:cNvSpPr>
          <a:spLocks noChangeArrowheads="1"/>
        </xdr:cNvSpPr>
      </xdr:nvSpPr>
      <xdr:spPr bwMode="auto">
        <a:xfrm>
          <a:off x="3248025" y="1771650"/>
          <a:ext cx="76200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4</xdr:row>
      <xdr:rowOff>0</xdr:rowOff>
    </xdr:from>
    <xdr:to>
      <xdr:col>17</xdr:col>
      <xdr:colOff>9525</xdr:colOff>
      <xdr:row>7</xdr:row>
      <xdr:rowOff>0</xdr:rowOff>
    </xdr:to>
    <xdr:sp macro="" textlink="">
      <xdr:nvSpPr>
        <xdr:cNvPr id="63" name="AutoShape 14">
          <a:extLst>
            <a:ext uri="{FF2B5EF4-FFF2-40B4-BE49-F238E27FC236}">
              <a16:creationId xmlns:a16="http://schemas.microsoft.com/office/drawing/2014/main" id="{2A044EB6-299A-4C26-AF62-8F0FED17E994}"/>
            </a:ext>
          </a:extLst>
        </xdr:cNvPr>
        <xdr:cNvSpPr>
          <a:spLocks noChangeArrowheads="1"/>
        </xdr:cNvSpPr>
      </xdr:nvSpPr>
      <xdr:spPr bwMode="auto">
        <a:xfrm>
          <a:off x="2114550" y="1085850"/>
          <a:ext cx="7524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20</xdr:col>
      <xdr:colOff>0</xdr:colOff>
      <xdr:row>4</xdr:row>
      <xdr:rowOff>9525</xdr:rowOff>
    </xdr:from>
    <xdr:to>
      <xdr:col>25</xdr:col>
      <xdr:colOff>0</xdr:colOff>
      <xdr:row>7</xdr:row>
      <xdr:rowOff>0</xdr:rowOff>
    </xdr:to>
    <xdr:sp macro="" textlink="">
      <xdr:nvSpPr>
        <xdr:cNvPr id="64" name="AutoShape 15">
          <a:extLst>
            <a:ext uri="{FF2B5EF4-FFF2-40B4-BE49-F238E27FC236}">
              <a16:creationId xmlns:a16="http://schemas.microsoft.com/office/drawing/2014/main" id="{A3F4D1EF-822D-42EF-9CB9-53DA42885AE8}"/>
            </a:ext>
          </a:extLst>
        </xdr:cNvPr>
        <xdr:cNvSpPr>
          <a:spLocks noChangeArrowheads="1"/>
        </xdr:cNvSpPr>
      </xdr:nvSpPr>
      <xdr:spPr bwMode="auto">
        <a:xfrm>
          <a:off x="3248025" y="1095375"/>
          <a:ext cx="75247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91722</xdr:colOff>
      <xdr:row>10</xdr:row>
      <xdr:rowOff>20108</xdr:rowOff>
    </xdr:from>
    <xdr:to>
      <xdr:col>8</xdr:col>
      <xdr:colOff>42333</xdr:colOff>
      <xdr:row>12</xdr:row>
      <xdr:rowOff>191558</xdr:rowOff>
    </xdr:to>
    <xdr:sp macro="" textlink="">
      <xdr:nvSpPr>
        <xdr:cNvPr id="65" name="AutoShape 16">
          <a:extLst>
            <a:ext uri="{FF2B5EF4-FFF2-40B4-BE49-F238E27FC236}">
              <a16:creationId xmlns:a16="http://schemas.microsoft.com/office/drawing/2014/main" id="{52FC4F01-912C-4674-80DF-6B53D0F14687}"/>
            </a:ext>
          </a:extLst>
        </xdr:cNvPr>
        <xdr:cNvSpPr>
          <a:spLocks noChangeArrowheads="1"/>
        </xdr:cNvSpPr>
      </xdr:nvSpPr>
      <xdr:spPr bwMode="auto">
        <a:xfrm>
          <a:off x="867833" y="2235552"/>
          <a:ext cx="684389" cy="62300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10</xdr:row>
      <xdr:rowOff>0</xdr:rowOff>
    </xdr:from>
    <xdr:to>
      <xdr:col>17</xdr:col>
      <xdr:colOff>0</xdr:colOff>
      <xdr:row>12</xdr:row>
      <xdr:rowOff>180975</xdr:rowOff>
    </xdr:to>
    <xdr:sp macro="" textlink="">
      <xdr:nvSpPr>
        <xdr:cNvPr id="66" name="AutoShape 17">
          <a:extLst>
            <a:ext uri="{FF2B5EF4-FFF2-40B4-BE49-F238E27FC236}">
              <a16:creationId xmlns:a16="http://schemas.microsoft.com/office/drawing/2014/main" id="{CE86C226-C12C-41DE-99B6-20B01297C34D}"/>
            </a:ext>
          </a:extLst>
        </xdr:cNvPr>
        <xdr:cNvSpPr>
          <a:spLocks noChangeArrowheads="1"/>
        </xdr:cNvSpPr>
      </xdr:nvSpPr>
      <xdr:spPr bwMode="auto">
        <a:xfrm>
          <a:off x="2105025" y="2457450"/>
          <a:ext cx="752475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7</xdr:row>
      <xdr:rowOff>9525</xdr:rowOff>
    </xdr:from>
    <xdr:to>
      <xdr:col>8</xdr:col>
      <xdr:colOff>57150</xdr:colOff>
      <xdr:row>10</xdr:row>
      <xdr:rowOff>9525</xdr:rowOff>
    </xdr:to>
    <xdr:sp macro="" textlink="">
      <xdr:nvSpPr>
        <xdr:cNvPr id="67" name="AutoShape 24">
          <a:extLst>
            <a:ext uri="{FF2B5EF4-FFF2-40B4-BE49-F238E27FC236}">
              <a16:creationId xmlns:a16="http://schemas.microsoft.com/office/drawing/2014/main" id="{4678C130-7B07-4939-85AD-125DE12D8548}"/>
            </a:ext>
          </a:extLst>
        </xdr:cNvPr>
        <xdr:cNvSpPr>
          <a:spLocks noChangeArrowheads="1"/>
        </xdr:cNvSpPr>
      </xdr:nvSpPr>
      <xdr:spPr bwMode="auto">
        <a:xfrm>
          <a:off x="952500" y="1781175"/>
          <a:ext cx="76200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7</xdr:row>
      <xdr:rowOff>0</xdr:rowOff>
    </xdr:from>
    <xdr:to>
      <xdr:col>64</xdr:col>
      <xdr:colOff>9525</xdr:colOff>
      <xdr:row>10</xdr:row>
      <xdr:rowOff>0</xdr:rowOff>
    </xdr:to>
    <xdr:sp macro="" textlink="">
      <xdr:nvSpPr>
        <xdr:cNvPr id="81" name="AutoShape 13">
          <a:extLst>
            <a:ext uri="{FF2B5EF4-FFF2-40B4-BE49-F238E27FC236}">
              <a16:creationId xmlns:a16="http://schemas.microsoft.com/office/drawing/2014/main" id="{58CA1456-D458-458F-AE8F-0E508EECD9B0}"/>
            </a:ext>
          </a:extLst>
        </xdr:cNvPr>
        <xdr:cNvSpPr>
          <a:spLocks noChangeArrowheads="1"/>
        </xdr:cNvSpPr>
      </xdr:nvSpPr>
      <xdr:spPr bwMode="auto">
        <a:xfrm>
          <a:off x="9906000" y="1771650"/>
          <a:ext cx="76200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</xdr:colOff>
      <xdr:row>4</xdr:row>
      <xdr:rowOff>0</xdr:rowOff>
    </xdr:from>
    <xdr:to>
      <xdr:col>56</xdr:col>
      <xdr:colOff>9525</xdr:colOff>
      <xdr:row>7</xdr:row>
      <xdr:rowOff>0</xdr:rowOff>
    </xdr:to>
    <xdr:sp macro="" textlink="">
      <xdr:nvSpPr>
        <xdr:cNvPr id="82" name="AutoShape 14">
          <a:extLst>
            <a:ext uri="{FF2B5EF4-FFF2-40B4-BE49-F238E27FC236}">
              <a16:creationId xmlns:a16="http://schemas.microsoft.com/office/drawing/2014/main" id="{83D336BC-5924-41C1-8EA6-3FA12DF25B8C}"/>
            </a:ext>
          </a:extLst>
        </xdr:cNvPr>
        <xdr:cNvSpPr>
          <a:spLocks noChangeArrowheads="1"/>
        </xdr:cNvSpPr>
      </xdr:nvSpPr>
      <xdr:spPr bwMode="auto">
        <a:xfrm>
          <a:off x="8772525" y="1085850"/>
          <a:ext cx="7524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4</xdr:row>
      <xdr:rowOff>9525</xdr:rowOff>
    </xdr:from>
    <xdr:to>
      <xdr:col>64</xdr:col>
      <xdr:colOff>0</xdr:colOff>
      <xdr:row>7</xdr:row>
      <xdr:rowOff>0</xdr:rowOff>
    </xdr:to>
    <xdr:sp macro="" textlink="">
      <xdr:nvSpPr>
        <xdr:cNvPr id="83" name="AutoShape 15">
          <a:extLst>
            <a:ext uri="{FF2B5EF4-FFF2-40B4-BE49-F238E27FC236}">
              <a16:creationId xmlns:a16="http://schemas.microsoft.com/office/drawing/2014/main" id="{A89A9BC4-9A44-461D-8AB5-1229A29A71C1}"/>
            </a:ext>
          </a:extLst>
        </xdr:cNvPr>
        <xdr:cNvSpPr>
          <a:spLocks noChangeArrowheads="1"/>
        </xdr:cNvSpPr>
      </xdr:nvSpPr>
      <xdr:spPr bwMode="auto">
        <a:xfrm>
          <a:off x="9906000" y="1095375"/>
          <a:ext cx="75247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10</xdr:row>
      <xdr:rowOff>9525</xdr:rowOff>
    </xdr:from>
    <xdr:to>
      <xdr:col>48</xdr:col>
      <xdr:colOff>0</xdr:colOff>
      <xdr:row>12</xdr:row>
      <xdr:rowOff>180975</xdr:rowOff>
    </xdr:to>
    <xdr:sp macro="" textlink="">
      <xdr:nvSpPr>
        <xdr:cNvPr id="84" name="AutoShape 16">
          <a:extLst>
            <a:ext uri="{FF2B5EF4-FFF2-40B4-BE49-F238E27FC236}">
              <a16:creationId xmlns:a16="http://schemas.microsoft.com/office/drawing/2014/main" id="{4E169B41-0C76-411B-845B-7B1815F1D1C8}"/>
            </a:ext>
          </a:extLst>
        </xdr:cNvPr>
        <xdr:cNvSpPr>
          <a:spLocks noChangeArrowheads="1"/>
        </xdr:cNvSpPr>
      </xdr:nvSpPr>
      <xdr:spPr bwMode="auto">
        <a:xfrm>
          <a:off x="7620000" y="2466975"/>
          <a:ext cx="752475" cy="628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10</xdr:row>
      <xdr:rowOff>0</xdr:rowOff>
    </xdr:from>
    <xdr:to>
      <xdr:col>56</xdr:col>
      <xdr:colOff>0</xdr:colOff>
      <xdr:row>12</xdr:row>
      <xdr:rowOff>180975</xdr:rowOff>
    </xdr:to>
    <xdr:sp macro="" textlink="">
      <xdr:nvSpPr>
        <xdr:cNvPr id="85" name="AutoShape 17">
          <a:extLst>
            <a:ext uri="{FF2B5EF4-FFF2-40B4-BE49-F238E27FC236}">
              <a16:creationId xmlns:a16="http://schemas.microsoft.com/office/drawing/2014/main" id="{3704BC94-0439-4E40-B963-F15899ACB19C}"/>
            </a:ext>
          </a:extLst>
        </xdr:cNvPr>
        <xdr:cNvSpPr>
          <a:spLocks noChangeArrowheads="1"/>
        </xdr:cNvSpPr>
      </xdr:nvSpPr>
      <xdr:spPr bwMode="auto">
        <a:xfrm>
          <a:off x="8763000" y="2457450"/>
          <a:ext cx="752475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104775</xdr:colOff>
      <xdr:row>7</xdr:row>
      <xdr:rowOff>9525</xdr:rowOff>
    </xdr:from>
    <xdr:to>
      <xdr:col>47</xdr:col>
      <xdr:colOff>57150</xdr:colOff>
      <xdr:row>10</xdr:row>
      <xdr:rowOff>9525</xdr:rowOff>
    </xdr:to>
    <xdr:sp macro="" textlink="">
      <xdr:nvSpPr>
        <xdr:cNvPr id="86" name="AutoShape 24">
          <a:extLst>
            <a:ext uri="{FF2B5EF4-FFF2-40B4-BE49-F238E27FC236}">
              <a16:creationId xmlns:a16="http://schemas.microsoft.com/office/drawing/2014/main" id="{223BB3F9-7816-4417-94C2-B5D28FC25069}"/>
            </a:ext>
          </a:extLst>
        </xdr:cNvPr>
        <xdr:cNvSpPr>
          <a:spLocks noChangeArrowheads="1"/>
        </xdr:cNvSpPr>
      </xdr:nvSpPr>
      <xdr:spPr bwMode="auto">
        <a:xfrm>
          <a:off x="7610475" y="1781175"/>
          <a:ext cx="76200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7</xdr:row>
      <xdr:rowOff>0</xdr:rowOff>
    </xdr:from>
    <xdr:to>
      <xdr:col>72</xdr:col>
      <xdr:colOff>9525</xdr:colOff>
      <xdr:row>10</xdr:row>
      <xdr:rowOff>0</xdr:rowOff>
    </xdr:to>
    <xdr:sp macro="" textlink="">
      <xdr:nvSpPr>
        <xdr:cNvPr id="87" name="AutoShape 70">
          <a:extLst>
            <a:ext uri="{FF2B5EF4-FFF2-40B4-BE49-F238E27FC236}">
              <a16:creationId xmlns:a16="http://schemas.microsoft.com/office/drawing/2014/main" id="{A353ED09-F53F-490F-9FD0-2E7C5E45AC9B}"/>
            </a:ext>
          </a:extLst>
        </xdr:cNvPr>
        <xdr:cNvSpPr>
          <a:spLocks noChangeArrowheads="1"/>
        </xdr:cNvSpPr>
      </xdr:nvSpPr>
      <xdr:spPr bwMode="auto">
        <a:xfrm>
          <a:off x="11049000" y="1771650"/>
          <a:ext cx="76200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4</xdr:row>
      <xdr:rowOff>9525</xdr:rowOff>
    </xdr:from>
    <xdr:to>
      <xdr:col>72</xdr:col>
      <xdr:colOff>0</xdr:colOff>
      <xdr:row>7</xdr:row>
      <xdr:rowOff>0</xdr:rowOff>
    </xdr:to>
    <xdr:sp macro="" textlink="">
      <xdr:nvSpPr>
        <xdr:cNvPr id="88" name="AutoShape 71">
          <a:extLst>
            <a:ext uri="{FF2B5EF4-FFF2-40B4-BE49-F238E27FC236}">
              <a16:creationId xmlns:a16="http://schemas.microsoft.com/office/drawing/2014/main" id="{DFCB6496-3258-4004-9F68-C7A8E51933D3}"/>
            </a:ext>
          </a:extLst>
        </xdr:cNvPr>
        <xdr:cNvSpPr>
          <a:spLocks noChangeArrowheads="1"/>
        </xdr:cNvSpPr>
      </xdr:nvSpPr>
      <xdr:spPr bwMode="auto">
        <a:xfrm>
          <a:off x="11049000" y="1095375"/>
          <a:ext cx="75247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13</xdr:row>
      <xdr:rowOff>9525</xdr:rowOff>
    </xdr:from>
    <xdr:to>
      <xdr:col>48</xdr:col>
      <xdr:colOff>0</xdr:colOff>
      <xdr:row>16</xdr:row>
      <xdr:rowOff>0</xdr:rowOff>
    </xdr:to>
    <xdr:sp macro="" textlink="">
      <xdr:nvSpPr>
        <xdr:cNvPr id="89" name="AutoShape 86">
          <a:extLst>
            <a:ext uri="{FF2B5EF4-FFF2-40B4-BE49-F238E27FC236}">
              <a16:creationId xmlns:a16="http://schemas.microsoft.com/office/drawing/2014/main" id="{2BA0933F-ADCD-4CD4-AAB0-4E81B5B9DCF2}"/>
            </a:ext>
          </a:extLst>
        </xdr:cNvPr>
        <xdr:cNvSpPr>
          <a:spLocks noChangeArrowheads="1"/>
        </xdr:cNvSpPr>
      </xdr:nvSpPr>
      <xdr:spPr bwMode="auto">
        <a:xfrm>
          <a:off x="7620000" y="3152775"/>
          <a:ext cx="75247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13</xdr:row>
      <xdr:rowOff>0</xdr:rowOff>
    </xdr:from>
    <xdr:to>
      <xdr:col>56</xdr:col>
      <xdr:colOff>0</xdr:colOff>
      <xdr:row>15</xdr:row>
      <xdr:rowOff>180975</xdr:rowOff>
    </xdr:to>
    <xdr:sp macro="" textlink="">
      <xdr:nvSpPr>
        <xdr:cNvPr id="90" name="AutoShape 87">
          <a:extLst>
            <a:ext uri="{FF2B5EF4-FFF2-40B4-BE49-F238E27FC236}">
              <a16:creationId xmlns:a16="http://schemas.microsoft.com/office/drawing/2014/main" id="{238661E3-2C45-4965-93A5-C8B0B5010B93}"/>
            </a:ext>
          </a:extLst>
        </xdr:cNvPr>
        <xdr:cNvSpPr>
          <a:spLocks noChangeArrowheads="1"/>
        </xdr:cNvSpPr>
      </xdr:nvSpPr>
      <xdr:spPr bwMode="auto">
        <a:xfrm>
          <a:off x="8763000" y="3143250"/>
          <a:ext cx="752475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13</xdr:row>
      <xdr:rowOff>0</xdr:rowOff>
    </xdr:from>
    <xdr:to>
      <xdr:col>64</xdr:col>
      <xdr:colOff>0</xdr:colOff>
      <xdr:row>15</xdr:row>
      <xdr:rowOff>180975</xdr:rowOff>
    </xdr:to>
    <xdr:sp macro="" textlink="">
      <xdr:nvSpPr>
        <xdr:cNvPr id="91" name="AutoShape 88">
          <a:extLst>
            <a:ext uri="{FF2B5EF4-FFF2-40B4-BE49-F238E27FC236}">
              <a16:creationId xmlns:a16="http://schemas.microsoft.com/office/drawing/2014/main" id="{5799ACE8-A83C-4560-9F81-60047A78ABE5}"/>
            </a:ext>
          </a:extLst>
        </xdr:cNvPr>
        <xdr:cNvSpPr>
          <a:spLocks noChangeArrowheads="1"/>
        </xdr:cNvSpPr>
      </xdr:nvSpPr>
      <xdr:spPr bwMode="auto">
        <a:xfrm>
          <a:off x="9906000" y="3143250"/>
          <a:ext cx="752475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10</xdr:row>
      <xdr:rowOff>0</xdr:rowOff>
    </xdr:from>
    <xdr:to>
      <xdr:col>72</xdr:col>
      <xdr:colOff>9525</xdr:colOff>
      <xdr:row>13</xdr:row>
      <xdr:rowOff>0</xdr:rowOff>
    </xdr:to>
    <xdr:sp macro="" textlink="">
      <xdr:nvSpPr>
        <xdr:cNvPr id="92" name="AutoShape 89">
          <a:extLst>
            <a:ext uri="{FF2B5EF4-FFF2-40B4-BE49-F238E27FC236}">
              <a16:creationId xmlns:a16="http://schemas.microsoft.com/office/drawing/2014/main" id="{7ECC5EF9-BB82-4233-98BF-14BB77E7047A}"/>
            </a:ext>
          </a:extLst>
        </xdr:cNvPr>
        <xdr:cNvSpPr>
          <a:spLocks noChangeArrowheads="1"/>
        </xdr:cNvSpPr>
      </xdr:nvSpPr>
      <xdr:spPr bwMode="auto">
        <a:xfrm>
          <a:off x="11049000" y="2457450"/>
          <a:ext cx="76200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25</xdr:row>
      <xdr:rowOff>0</xdr:rowOff>
    </xdr:from>
    <xdr:to>
      <xdr:col>25</xdr:col>
      <xdr:colOff>9525</xdr:colOff>
      <xdr:row>28</xdr:row>
      <xdr:rowOff>0</xdr:rowOff>
    </xdr:to>
    <xdr:sp macro="" textlink="">
      <xdr:nvSpPr>
        <xdr:cNvPr id="93" name="AutoShape 13">
          <a:extLst>
            <a:ext uri="{FF2B5EF4-FFF2-40B4-BE49-F238E27FC236}">
              <a16:creationId xmlns:a16="http://schemas.microsoft.com/office/drawing/2014/main" id="{D3EBFABE-9440-4509-8DF4-517A2560BDE9}"/>
            </a:ext>
          </a:extLst>
        </xdr:cNvPr>
        <xdr:cNvSpPr>
          <a:spLocks noChangeArrowheads="1"/>
        </xdr:cNvSpPr>
      </xdr:nvSpPr>
      <xdr:spPr bwMode="auto">
        <a:xfrm>
          <a:off x="3248025" y="1247775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22</xdr:row>
      <xdr:rowOff>0</xdr:rowOff>
    </xdr:from>
    <xdr:to>
      <xdr:col>17</xdr:col>
      <xdr:colOff>9525</xdr:colOff>
      <xdr:row>25</xdr:row>
      <xdr:rowOff>0</xdr:rowOff>
    </xdr:to>
    <xdr:sp macro="" textlink="">
      <xdr:nvSpPr>
        <xdr:cNvPr id="94" name="AutoShape 14">
          <a:extLst>
            <a:ext uri="{FF2B5EF4-FFF2-40B4-BE49-F238E27FC236}">
              <a16:creationId xmlns:a16="http://schemas.microsoft.com/office/drawing/2014/main" id="{CA240590-8E78-4F5E-80D6-183C961EDBAB}"/>
            </a:ext>
          </a:extLst>
        </xdr:cNvPr>
        <xdr:cNvSpPr>
          <a:spLocks noChangeArrowheads="1"/>
        </xdr:cNvSpPr>
      </xdr:nvSpPr>
      <xdr:spPr bwMode="auto">
        <a:xfrm>
          <a:off x="2114550" y="819150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22</xdr:row>
      <xdr:rowOff>9525</xdr:rowOff>
    </xdr:from>
    <xdr:to>
      <xdr:col>25</xdr:col>
      <xdr:colOff>0</xdr:colOff>
      <xdr:row>25</xdr:row>
      <xdr:rowOff>0</xdr:rowOff>
    </xdr:to>
    <xdr:sp macro="" textlink="">
      <xdr:nvSpPr>
        <xdr:cNvPr id="95" name="AutoShape 15">
          <a:extLst>
            <a:ext uri="{FF2B5EF4-FFF2-40B4-BE49-F238E27FC236}">
              <a16:creationId xmlns:a16="http://schemas.microsoft.com/office/drawing/2014/main" id="{7825B10A-EC02-4E10-AA80-F326789609AF}"/>
            </a:ext>
          </a:extLst>
        </xdr:cNvPr>
        <xdr:cNvSpPr>
          <a:spLocks noChangeArrowheads="1"/>
        </xdr:cNvSpPr>
      </xdr:nvSpPr>
      <xdr:spPr bwMode="auto">
        <a:xfrm>
          <a:off x="3248025" y="828675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28</xdr:row>
      <xdr:rowOff>9525</xdr:rowOff>
    </xdr:from>
    <xdr:to>
      <xdr:col>9</xdr:col>
      <xdr:colOff>0</xdr:colOff>
      <xdr:row>30</xdr:row>
      <xdr:rowOff>180975</xdr:rowOff>
    </xdr:to>
    <xdr:sp macro="" textlink="">
      <xdr:nvSpPr>
        <xdr:cNvPr id="96" name="AutoShape 16">
          <a:extLst>
            <a:ext uri="{FF2B5EF4-FFF2-40B4-BE49-F238E27FC236}">
              <a16:creationId xmlns:a16="http://schemas.microsoft.com/office/drawing/2014/main" id="{F258AAD5-16CD-45CC-AA77-1B04DF7A80E3}"/>
            </a:ext>
          </a:extLst>
        </xdr:cNvPr>
        <xdr:cNvSpPr>
          <a:spLocks noChangeArrowheads="1"/>
        </xdr:cNvSpPr>
      </xdr:nvSpPr>
      <xdr:spPr bwMode="auto">
        <a:xfrm>
          <a:off x="962025" y="1685925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28</xdr:row>
      <xdr:rowOff>0</xdr:rowOff>
    </xdr:from>
    <xdr:to>
      <xdr:col>17</xdr:col>
      <xdr:colOff>0</xdr:colOff>
      <xdr:row>30</xdr:row>
      <xdr:rowOff>180975</xdr:rowOff>
    </xdr:to>
    <xdr:sp macro="" textlink="">
      <xdr:nvSpPr>
        <xdr:cNvPr id="97" name="AutoShape 17">
          <a:extLst>
            <a:ext uri="{FF2B5EF4-FFF2-40B4-BE49-F238E27FC236}">
              <a16:creationId xmlns:a16="http://schemas.microsoft.com/office/drawing/2014/main" id="{B28C5FB5-77A8-4870-80DA-B50971EC6FAD}"/>
            </a:ext>
          </a:extLst>
        </xdr:cNvPr>
        <xdr:cNvSpPr>
          <a:spLocks noChangeArrowheads="1"/>
        </xdr:cNvSpPr>
      </xdr:nvSpPr>
      <xdr:spPr bwMode="auto">
        <a:xfrm>
          <a:off x="2105025" y="1676400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25</xdr:row>
      <xdr:rowOff>9525</xdr:rowOff>
    </xdr:from>
    <xdr:to>
      <xdr:col>8</xdr:col>
      <xdr:colOff>57150</xdr:colOff>
      <xdr:row>28</xdr:row>
      <xdr:rowOff>9525</xdr:rowOff>
    </xdr:to>
    <xdr:sp macro="" textlink="">
      <xdr:nvSpPr>
        <xdr:cNvPr id="98" name="AutoShape 24">
          <a:extLst>
            <a:ext uri="{FF2B5EF4-FFF2-40B4-BE49-F238E27FC236}">
              <a16:creationId xmlns:a16="http://schemas.microsoft.com/office/drawing/2014/main" id="{2A857497-99FD-4BB2-A83E-521D57CA3239}"/>
            </a:ext>
          </a:extLst>
        </xdr:cNvPr>
        <xdr:cNvSpPr>
          <a:spLocks noChangeArrowheads="1"/>
        </xdr:cNvSpPr>
      </xdr:nvSpPr>
      <xdr:spPr bwMode="auto">
        <a:xfrm>
          <a:off x="952500" y="1257300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25</xdr:row>
      <xdr:rowOff>0</xdr:rowOff>
    </xdr:from>
    <xdr:to>
      <xdr:col>33</xdr:col>
      <xdr:colOff>9525</xdr:colOff>
      <xdr:row>28</xdr:row>
      <xdr:rowOff>0</xdr:rowOff>
    </xdr:to>
    <xdr:sp macro="" textlink="">
      <xdr:nvSpPr>
        <xdr:cNvPr id="99" name="AutoShape 70">
          <a:extLst>
            <a:ext uri="{FF2B5EF4-FFF2-40B4-BE49-F238E27FC236}">
              <a16:creationId xmlns:a16="http://schemas.microsoft.com/office/drawing/2014/main" id="{C2436482-52B8-4988-A54B-CB0C364A76A0}"/>
            </a:ext>
          </a:extLst>
        </xdr:cNvPr>
        <xdr:cNvSpPr>
          <a:spLocks noChangeArrowheads="1"/>
        </xdr:cNvSpPr>
      </xdr:nvSpPr>
      <xdr:spPr bwMode="auto">
        <a:xfrm>
          <a:off x="4391025" y="1247775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22</xdr:row>
      <xdr:rowOff>9525</xdr:rowOff>
    </xdr:from>
    <xdr:to>
      <xdr:col>33</xdr:col>
      <xdr:colOff>0</xdr:colOff>
      <xdr:row>25</xdr:row>
      <xdr:rowOff>0</xdr:rowOff>
    </xdr:to>
    <xdr:sp macro="" textlink="">
      <xdr:nvSpPr>
        <xdr:cNvPr id="100" name="AutoShape 71">
          <a:extLst>
            <a:ext uri="{FF2B5EF4-FFF2-40B4-BE49-F238E27FC236}">
              <a16:creationId xmlns:a16="http://schemas.microsoft.com/office/drawing/2014/main" id="{158768DF-10AE-4DDB-9CB9-D99D3275D7AD}"/>
            </a:ext>
          </a:extLst>
        </xdr:cNvPr>
        <xdr:cNvSpPr>
          <a:spLocks noChangeArrowheads="1"/>
        </xdr:cNvSpPr>
      </xdr:nvSpPr>
      <xdr:spPr bwMode="auto">
        <a:xfrm>
          <a:off x="4391025" y="828675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31</xdr:row>
      <xdr:rowOff>9525</xdr:rowOff>
    </xdr:from>
    <xdr:to>
      <xdr:col>9</xdr:col>
      <xdr:colOff>0</xdr:colOff>
      <xdr:row>34</xdr:row>
      <xdr:rowOff>0</xdr:rowOff>
    </xdr:to>
    <xdr:sp macro="" textlink="">
      <xdr:nvSpPr>
        <xdr:cNvPr id="101" name="AutoShape 86">
          <a:extLst>
            <a:ext uri="{FF2B5EF4-FFF2-40B4-BE49-F238E27FC236}">
              <a16:creationId xmlns:a16="http://schemas.microsoft.com/office/drawing/2014/main" id="{98FC2873-1A7E-42B0-ACE9-3BE39131D06E}"/>
            </a:ext>
          </a:extLst>
        </xdr:cNvPr>
        <xdr:cNvSpPr>
          <a:spLocks noChangeArrowheads="1"/>
        </xdr:cNvSpPr>
      </xdr:nvSpPr>
      <xdr:spPr bwMode="auto">
        <a:xfrm>
          <a:off x="962025" y="2114550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31</xdr:row>
      <xdr:rowOff>0</xdr:rowOff>
    </xdr:from>
    <xdr:to>
      <xdr:col>17</xdr:col>
      <xdr:colOff>0</xdr:colOff>
      <xdr:row>33</xdr:row>
      <xdr:rowOff>180975</xdr:rowOff>
    </xdr:to>
    <xdr:sp macro="" textlink="">
      <xdr:nvSpPr>
        <xdr:cNvPr id="102" name="AutoShape 87">
          <a:extLst>
            <a:ext uri="{FF2B5EF4-FFF2-40B4-BE49-F238E27FC236}">
              <a16:creationId xmlns:a16="http://schemas.microsoft.com/office/drawing/2014/main" id="{F6AD4F79-E0AE-4218-8790-1360D64E9E10}"/>
            </a:ext>
          </a:extLst>
        </xdr:cNvPr>
        <xdr:cNvSpPr>
          <a:spLocks noChangeArrowheads="1"/>
        </xdr:cNvSpPr>
      </xdr:nvSpPr>
      <xdr:spPr bwMode="auto">
        <a:xfrm>
          <a:off x="2105025" y="2105025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0</xdr:colOff>
      <xdr:row>33</xdr:row>
      <xdr:rowOff>180975</xdr:rowOff>
    </xdr:to>
    <xdr:sp macro="" textlink="">
      <xdr:nvSpPr>
        <xdr:cNvPr id="103" name="AutoShape 88">
          <a:extLst>
            <a:ext uri="{FF2B5EF4-FFF2-40B4-BE49-F238E27FC236}">
              <a16:creationId xmlns:a16="http://schemas.microsoft.com/office/drawing/2014/main" id="{81DE01C9-5D17-4A0C-9FB2-041C70012C70}"/>
            </a:ext>
          </a:extLst>
        </xdr:cNvPr>
        <xdr:cNvSpPr>
          <a:spLocks noChangeArrowheads="1"/>
        </xdr:cNvSpPr>
      </xdr:nvSpPr>
      <xdr:spPr bwMode="auto">
        <a:xfrm>
          <a:off x="3248025" y="2105025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33</xdr:col>
      <xdr:colOff>9525</xdr:colOff>
      <xdr:row>31</xdr:row>
      <xdr:rowOff>0</xdr:rowOff>
    </xdr:to>
    <xdr:sp macro="" textlink="">
      <xdr:nvSpPr>
        <xdr:cNvPr id="104" name="AutoShape 89">
          <a:extLst>
            <a:ext uri="{FF2B5EF4-FFF2-40B4-BE49-F238E27FC236}">
              <a16:creationId xmlns:a16="http://schemas.microsoft.com/office/drawing/2014/main" id="{D860C7A8-B38E-4201-86B2-D51CD3B5E67C}"/>
            </a:ext>
          </a:extLst>
        </xdr:cNvPr>
        <xdr:cNvSpPr>
          <a:spLocks noChangeArrowheads="1"/>
        </xdr:cNvSpPr>
      </xdr:nvSpPr>
      <xdr:spPr bwMode="auto">
        <a:xfrm>
          <a:off x="4391025" y="1676400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25</xdr:row>
      <xdr:rowOff>0</xdr:rowOff>
    </xdr:from>
    <xdr:to>
      <xdr:col>64</xdr:col>
      <xdr:colOff>9525</xdr:colOff>
      <xdr:row>28</xdr:row>
      <xdr:rowOff>0</xdr:rowOff>
    </xdr:to>
    <xdr:sp macro="" textlink="">
      <xdr:nvSpPr>
        <xdr:cNvPr id="105" name="AutoShape 13">
          <a:extLst>
            <a:ext uri="{FF2B5EF4-FFF2-40B4-BE49-F238E27FC236}">
              <a16:creationId xmlns:a16="http://schemas.microsoft.com/office/drawing/2014/main" id="{BA1B48D0-EE55-41FA-8979-12797EE99108}"/>
            </a:ext>
          </a:extLst>
        </xdr:cNvPr>
        <xdr:cNvSpPr>
          <a:spLocks noChangeArrowheads="1"/>
        </xdr:cNvSpPr>
      </xdr:nvSpPr>
      <xdr:spPr bwMode="auto">
        <a:xfrm>
          <a:off x="9906000" y="1247775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</xdr:colOff>
      <xdr:row>22</xdr:row>
      <xdr:rowOff>0</xdr:rowOff>
    </xdr:from>
    <xdr:to>
      <xdr:col>56</xdr:col>
      <xdr:colOff>9525</xdr:colOff>
      <xdr:row>25</xdr:row>
      <xdr:rowOff>0</xdr:rowOff>
    </xdr:to>
    <xdr:sp macro="" textlink="">
      <xdr:nvSpPr>
        <xdr:cNvPr id="106" name="AutoShape 14">
          <a:extLst>
            <a:ext uri="{FF2B5EF4-FFF2-40B4-BE49-F238E27FC236}">
              <a16:creationId xmlns:a16="http://schemas.microsoft.com/office/drawing/2014/main" id="{B3AD6931-5D34-4C44-A2DA-71018A08020D}"/>
            </a:ext>
          </a:extLst>
        </xdr:cNvPr>
        <xdr:cNvSpPr>
          <a:spLocks noChangeArrowheads="1"/>
        </xdr:cNvSpPr>
      </xdr:nvSpPr>
      <xdr:spPr bwMode="auto">
        <a:xfrm>
          <a:off x="8772525" y="819150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22</xdr:row>
      <xdr:rowOff>9525</xdr:rowOff>
    </xdr:from>
    <xdr:to>
      <xdr:col>64</xdr:col>
      <xdr:colOff>0</xdr:colOff>
      <xdr:row>25</xdr:row>
      <xdr:rowOff>0</xdr:rowOff>
    </xdr:to>
    <xdr:sp macro="" textlink="">
      <xdr:nvSpPr>
        <xdr:cNvPr id="107" name="AutoShape 15">
          <a:extLst>
            <a:ext uri="{FF2B5EF4-FFF2-40B4-BE49-F238E27FC236}">
              <a16:creationId xmlns:a16="http://schemas.microsoft.com/office/drawing/2014/main" id="{6D5D0B78-8A10-4D23-850D-9E3188C6A6B4}"/>
            </a:ext>
          </a:extLst>
        </xdr:cNvPr>
        <xdr:cNvSpPr>
          <a:spLocks noChangeArrowheads="1"/>
        </xdr:cNvSpPr>
      </xdr:nvSpPr>
      <xdr:spPr bwMode="auto">
        <a:xfrm>
          <a:off x="9906000" y="828675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28</xdr:row>
      <xdr:rowOff>9525</xdr:rowOff>
    </xdr:from>
    <xdr:to>
      <xdr:col>48</xdr:col>
      <xdr:colOff>0</xdr:colOff>
      <xdr:row>30</xdr:row>
      <xdr:rowOff>180975</xdr:rowOff>
    </xdr:to>
    <xdr:sp macro="" textlink="">
      <xdr:nvSpPr>
        <xdr:cNvPr id="108" name="AutoShape 16">
          <a:extLst>
            <a:ext uri="{FF2B5EF4-FFF2-40B4-BE49-F238E27FC236}">
              <a16:creationId xmlns:a16="http://schemas.microsoft.com/office/drawing/2014/main" id="{9705D074-9114-462A-A78C-96A1EA955686}"/>
            </a:ext>
          </a:extLst>
        </xdr:cNvPr>
        <xdr:cNvSpPr>
          <a:spLocks noChangeArrowheads="1"/>
        </xdr:cNvSpPr>
      </xdr:nvSpPr>
      <xdr:spPr bwMode="auto">
        <a:xfrm>
          <a:off x="7620000" y="1685925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28</xdr:row>
      <xdr:rowOff>0</xdr:rowOff>
    </xdr:from>
    <xdr:to>
      <xdr:col>56</xdr:col>
      <xdr:colOff>0</xdr:colOff>
      <xdr:row>30</xdr:row>
      <xdr:rowOff>180975</xdr:rowOff>
    </xdr:to>
    <xdr:sp macro="" textlink="">
      <xdr:nvSpPr>
        <xdr:cNvPr id="109" name="AutoShape 17">
          <a:extLst>
            <a:ext uri="{FF2B5EF4-FFF2-40B4-BE49-F238E27FC236}">
              <a16:creationId xmlns:a16="http://schemas.microsoft.com/office/drawing/2014/main" id="{33E0CD88-62D0-4A40-826C-300E30A2CE51}"/>
            </a:ext>
          </a:extLst>
        </xdr:cNvPr>
        <xdr:cNvSpPr>
          <a:spLocks noChangeArrowheads="1"/>
        </xdr:cNvSpPr>
      </xdr:nvSpPr>
      <xdr:spPr bwMode="auto">
        <a:xfrm>
          <a:off x="8763000" y="1676400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104775</xdr:colOff>
      <xdr:row>25</xdr:row>
      <xdr:rowOff>9525</xdr:rowOff>
    </xdr:from>
    <xdr:to>
      <xdr:col>47</xdr:col>
      <xdr:colOff>57150</xdr:colOff>
      <xdr:row>28</xdr:row>
      <xdr:rowOff>9525</xdr:rowOff>
    </xdr:to>
    <xdr:sp macro="" textlink="">
      <xdr:nvSpPr>
        <xdr:cNvPr id="110" name="AutoShape 24">
          <a:extLst>
            <a:ext uri="{FF2B5EF4-FFF2-40B4-BE49-F238E27FC236}">
              <a16:creationId xmlns:a16="http://schemas.microsoft.com/office/drawing/2014/main" id="{A334A679-19F5-4A68-808C-EFDF84109554}"/>
            </a:ext>
          </a:extLst>
        </xdr:cNvPr>
        <xdr:cNvSpPr>
          <a:spLocks noChangeArrowheads="1"/>
        </xdr:cNvSpPr>
      </xdr:nvSpPr>
      <xdr:spPr bwMode="auto">
        <a:xfrm>
          <a:off x="7610475" y="1257300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25</xdr:row>
      <xdr:rowOff>0</xdr:rowOff>
    </xdr:from>
    <xdr:to>
      <xdr:col>72</xdr:col>
      <xdr:colOff>9525</xdr:colOff>
      <xdr:row>28</xdr:row>
      <xdr:rowOff>0</xdr:rowOff>
    </xdr:to>
    <xdr:sp macro="" textlink="">
      <xdr:nvSpPr>
        <xdr:cNvPr id="111" name="AutoShape 70">
          <a:extLst>
            <a:ext uri="{FF2B5EF4-FFF2-40B4-BE49-F238E27FC236}">
              <a16:creationId xmlns:a16="http://schemas.microsoft.com/office/drawing/2014/main" id="{1262E929-F83F-4EE2-8AA2-9843E1C1A720}"/>
            </a:ext>
          </a:extLst>
        </xdr:cNvPr>
        <xdr:cNvSpPr>
          <a:spLocks noChangeArrowheads="1"/>
        </xdr:cNvSpPr>
      </xdr:nvSpPr>
      <xdr:spPr bwMode="auto">
        <a:xfrm>
          <a:off x="11049000" y="1247775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22</xdr:row>
      <xdr:rowOff>9525</xdr:rowOff>
    </xdr:from>
    <xdr:to>
      <xdr:col>72</xdr:col>
      <xdr:colOff>0</xdr:colOff>
      <xdr:row>25</xdr:row>
      <xdr:rowOff>0</xdr:rowOff>
    </xdr:to>
    <xdr:sp macro="" textlink="">
      <xdr:nvSpPr>
        <xdr:cNvPr id="112" name="AutoShape 71">
          <a:extLst>
            <a:ext uri="{FF2B5EF4-FFF2-40B4-BE49-F238E27FC236}">
              <a16:creationId xmlns:a16="http://schemas.microsoft.com/office/drawing/2014/main" id="{F4D4770E-25E1-46F5-BAAE-2D6A1BE302ED}"/>
            </a:ext>
          </a:extLst>
        </xdr:cNvPr>
        <xdr:cNvSpPr>
          <a:spLocks noChangeArrowheads="1"/>
        </xdr:cNvSpPr>
      </xdr:nvSpPr>
      <xdr:spPr bwMode="auto">
        <a:xfrm>
          <a:off x="11049000" y="828675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31</xdr:row>
      <xdr:rowOff>9525</xdr:rowOff>
    </xdr:from>
    <xdr:to>
      <xdr:col>48</xdr:col>
      <xdr:colOff>0</xdr:colOff>
      <xdr:row>34</xdr:row>
      <xdr:rowOff>0</xdr:rowOff>
    </xdr:to>
    <xdr:sp macro="" textlink="">
      <xdr:nvSpPr>
        <xdr:cNvPr id="113" name="AutoShape 86">
          <a:extLst>
            <a:ext uri="{FF2B5EF4-FFF2-40B4-BE49-F238E27FC236}">
              <a16:creationId xmlns:a16="http://schemas.microsoft.com/office/drawing/2014/main" id="{E242834C-B19E-4998-B278-D60AA0FBE8DB}"/>
            </a:ext>
          </a:extLst>
        </xdr:cNvPr>
        <xdr:cNvSpPr>
          <a:spLocks noChangeArrowheads="1"/>
        </xdr:cNvSpPr>
      </xdr:nvSpPr>
      <xdr:spPr bwMode="auto">
        <a:xfrm>
          <a:off x="7620000" y="2114550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31</xdr:row>
      <xdr:rowOff>0</xdr:rowOff>
    </xdr:from>
    <xdr:to>
      <xdr:col>56</xdr:col>
      <xdr:colOff>0</xdr:colOff>
      <xdr:row>33</xdr:row>
      <xdr:rowOff>180975</xdr:rowOff>
    </xdr:to>
    <xdr:sp macro="" textlink="">
      <xdr:nvSpPr>
        <xdr:cNvPr id="114" name="AutoShape 87">
          <a:extLst>
            <a:ext uri="{FF2B5EF4-FFF2-40B4-BE49-F238E27FC236}">
              <a16:creationId xmlns:a16="http://schemas.microsoft.com/office/drawing/2014/main" id="{E465C19D-CE50-42A6-AC96-A3E2A9C3D22E}"/>
            </a:ext>
          </a:extLst>
        </xdr:cNvPr>
        <xdr:cNvSpPr>
          <a:spLocks noChangeArrowheads="1"/>
        </xdr:cNvSpPr>
      </xdr:nvSpPr>
      <xdr:spPr bwMode="auto">
        <a:xfrm>
          <a:off x="8763000" y="2105025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31</xdr:row>
      <xdr:rowOff>0</xdr:rowOff>
    </xdr:from>
    <xdr:to>
      <xdr:col>64</xdr:col>
      <xdr:colOff>0</xdr:colOff>
      <xdr:row>33</xdr:row>
      <xdr:rowOff>180975</xdr:rowOff>
    </xdr:to>
    <xdr:sp macro="" textlink="">
      <xdr:nvSpPr>
        <xdr:cNvPr id="115" name="AutoShape 88">
          <a:extLst>
            <a:ext uri="{FF2B5EF4-FFF2-40B4-BE49-F238E27FC236}">
              <a16:creationId xmlns:a16="http://schemas.microsoft.com/office/drawing/2014/main" id="{49242AB1-096A-4BB4-8DAB-B76ABA8CABBB}"/>
            </a:ext>
          </a:extLst>
        </xdr:cNvPr>
        <xdr:cNvSpPr>
          <a:spLocks noChangeArrowheads="1"/>
        </xdr:cNvSpPr>
      </xdr:nvSpPr>
      <xdr:spPr bwMode="auto">
        <a:xfrm>
          <a:off x="9906000" y="2105025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28</xdr:row>
      <xdr:rowOff>0</xdr:rowOff>
    </xdr:from>
    <xdr:to>
      <xdr:col>72</xdr:col>
      <xdr:colOff>9525</xdr:colOff>
      <xdr:row>31</xdr:row>
      <xdr:rowOff>0</xdr:rowOff>
    </xdr:to>
    <xdr:sp macro="" textlink="">
      <xdr:nvSpPr>
        <xdr:cNvPr id="116" name="AutoShape 89">
          <a:extLst>
            <a:ext uri="{FF2B5EF4-FFF2-40B4-BE49-F238E27FC236}">
              <a16:creationId xmlns:a16="http://schemas.microsoft.com/office/drawing/2014/main" id="{7D8C5C14-B224-4363-BDA6-5BA0A06B2920}"/>
            </a:ext>
          </a:extLst>
        </xdr:cNvPr>
        <xdr:cNvSpPr>
          <a:spLocks noChangeArrowheads="1"/>
        </xdr:cNvSpPr>
      </xdr:nvSpPr>
      <xdr:spPr bwMode="auto">
        <a:xfrm>
          <a:off x="11049000" y="1676400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43</xdr:row>
      <xdr:rowOff>0</xdr:rowOff>
    </xdr:from>
    <xdr:to>
      <xdr:col>25</xdr:col>
      <xdr:colOff>9525</xdr:colOff>
      <xdr:row>46</xdr:row>
      <xdr:rowOff>0</xdr:rowOff>
    </xdr:to>
    <xdr:sp macro="" textlink="">
      <xdr:nvSpPr>
        <xdr:cNvPr id="117" name="AutoShape 13">
          <a:extLst>
            <a:ext uri="{FF2B5EF4-FFF2-40B4-BE49-F238E27FC236}">
              <a16:creationId xmlns:a16="http://schemas.microsoft.com/office/drawing/2014/main" id="{4356F8AE-2F59-48B2-AF75-07063D0C297E}"/>
            </a:ext>
          </a:extLst>
        </xdr:cNvPr>
        <xdr:cNvSpPr>
          <a:spLocks noChangeArrowheads="1"/>
        </xdr:cNvSpPr>
      </xdr:nvSpPr>
      <xdr:spPr bwMode="auto">
        <a:xfrm>
          <a:off x="3248025" y="4057650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40</xdr:row>
      <xdr:rowOff>0</xdr:rowOff>
    </xdr:from>
    <xdr:to>
      <xdr:col>17</xdr:col>
      <xdr:colOff>9525</xdr:colOff>
      <xdr:row>43</xdr:row>
      <xdr:rowOff>0</xdr:rowOff>
    </xdr:to>
    <xdr:sp macro="" textlink="">
      <xdr:nvSpPr>
        <xdr:cNvPr id="118" name="AutoShape 14">
          <a:extLst>
            <a:ext uri="{FF2B5EF4-FFF2-40B4-BE49-F238E27FC236}">
              <a16:creationId xmlns:a16="http://schemas.microsoft.com/office/drawing/2014/main" id="{BE9D02FD-F3AB-4CEE-AEA9-43F2E6774663}"/>
            </a:ext>
          </a:extLst>
        </xdr:cNvPr>
        <xdr:cNvSpPr>
          <a:spLocks noChangeArrowheads="1"/>
        </xdr:cNvSpPr>
      </xdr:nvSpPr>
      <xdr:spPr bwMode="auto">
        <a:xfrm>
          <a:off x="2114550" y="3629025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40</xdr:row>
      <xdr:rowOff>9525</xdr:rowOff>
    </xdr:from>
    <xdr:to>
      <xdr:col>25</xdr:col>
      <xdr:colOff>0</xdr:colOff>
      <xdr:row>43</xdr:row>
      <xdr:rowOff>0</xdr:rowOff>
    </xdr:to>
    <xdr:sp macro="" textlink="">
      <xdr:nvSpPr>
        <xdr:cNvPr id="119" name="AutoShape 15">
          <a:extLst>
            <a:ext uri="{FF2B5EF4-FFF2-40B4-BE49-F238E27FC236}">
              <a16:creationId xmlns:a16="http://schemas.microsoft.com/office/drawing/2014/main" id="{220C7DE9-38BC-4427-93CE-773559C5EF9C}"/>
            </a:ext>
          </a:extLst>
        </xdr:cNvPr>
        <xdr:cNvSpPr>
          <a:spLocks noChangeArrowheads="1"/>
        </xdr:cNvSpPr>
      </xdr:nvSpPr>
      <xdr:spPr bwMode="auto">
        <a:xfrm>
          <a:off x="3248025" y="3638550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46</xdr:row>
      <xdr:rowOff>9525</xdr:rowOff>
    </xdr:from>
    <xdr:to>
      <xdr:col>9</xdr:col>
      <xdr:colOff>0</xdr:colOff>
      <xdr:row>48</xdr:row>
      <xdr:rowOff>180975</xdr:rowOff>
    </xdr:to>
    <xdr:sp macro="" textlink="">
      <xdr:nvSpPr>
        <xdr:cNvPr id="120" name="AutoShape 16">
          <a:extLst>
            <a:ext uri="{FF2B5EF4-FFF2-40B4-BE49-F238E27FC236}">
              <a16:creationId xmlns:a16="http://schemas.microsoft.com/office/drawing/2014/main" id="{B4CB2A6E-7B80-46FE-9794-747747A5E08F}"/>
            </a:ext>
          </a:extLst>
        </xdr:cNvPr>
        <xdr:cNvSpPr>
          <a:spLocks noChangeArrowheads="1"/>
        </xdr:cNvSpPr>
      </xdr:nvSpPr>
      <xdr:spPr bwMode="auto">
        <a:xfrm>
          <a:off x="962025" y="4495800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46</xdr:row>
      <xdr:rowOff>0</xdr:rowOff>
    </xdr:from>
    <xdr:to>
      <xdr:col>17</xdr:col>
      <xdr:colOff>0</xdr:colOff>
      <xdr:row>48</xdr:row>
      <xdr:rowOff>180975</xdr:rowOff>
    </xdr:to>
    <xdr:sp macro="" textlink="">
      <xdr:nvSpPr>
        <xdr:cNvPr id="121" name="AutoShape 17">
          <a:extLst>
            <a:ext uri="{FF2B5EF4-FFF2-40B4-BE49-F238E27FC236}">
              <a16:creationId xmlns:a16="http://schemas.microsoft.com/office/drawing/2014/main" id="{5DD27D01-CE50-423F-A28C-B8E33B6A6446}"/>
            </a:ext>
          </a:extLst>
        </xdr:cNvPr>
        <xdr:cNvSpPr>
          <a:spLocks noChangeArrowheads="1"/>
        </xdr:cNvSpPr>
      </xdr:nvSpPr>
      <xdr:spPr bwMode="auto">
        <a:xfrm>
          <a:off x="2105025" y="4486275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43</xdr:row>
      <xdr:rowOff>9525</xdr:rowOff>
    </xdr:from>
    <xdr:to>
      <xdr:col>8</xdr:col>
      <xdr:colOff>57150</xdr:colOff>
      <xdr:row>46</xdr:row>
      <xdr:rowOff>9525</xdr:rowOff>
    </xdr:to>
    <xdr:sp macro="" textlink="">
      <xdr:nvSpPr>
        <xdr:cNvPr id="122" name="AutoShape 24">
          <a:extLst>
            <a:ext uri="{FF2B5EF4-FFF2-40B4-BE49-F238E27FC236}">
              <a16:creationId xmlns:a16="http://schemas.microsoft.com/office/drawing/2014/main" id="{3F69CD87-FD67-41A2-B182-A810FEC4FD7F}"/>
            </a:ext>
          </a:extLst>
        </xdr:cNvPr>
        <xdr:cNvSpPr>
          <a:spLocks noChangeArrowheads="1"/>
        </xdr:cNvSpPr>
      </xdr:nvSpPr>
      <xdr:spPr bwMode="auto">
        <a:xfrm>
          <a:off x="952500" y="4067175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43</xdr:row>
      <xdr:rowOff>0</xdr:rowOff>
    </xdr:from>
    <xdr:to>
      <xdr:col>33</xdr:col>
      <xdr:colOff>9525</xdr:colOff>
      <xdr:row>46</xdr:row>
      <xdr:rowOff>0</xdr:rowOff>
    </xdr:to>
    <xdr:sp macro="" textlink="">
      <xdr:nvSpPr>
        <xdr:cNvPr id="123" name="AutoShape 70">
          <a:extLst>
            <a:ext uri="{FF2B5EF4-FFF2-40B4-BE49-F238E27FC236}">
              <a16:creationId xmlns:a16="http://schemas.microsoft.com/office/drawing/2014/main" id="{00FCE766-8F98-4018-82B2-358B61265253}"/>
            </a:ext>
          </a:extLst>
        </xdr:cNvPr>
        <xdr:cNvSpPr>
          <a:spLocks noChangeArrowheads="1"/>
        </xdr:cNvSpPr>
      </xdr:nvSpPr>
      <xdr:spPr bwMode="auto">
        <a:xfrm>
          <a:off x="4391025" y="4057650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40</xdr:row>
      <xdr:rowOff>9525</xdr:rowOff>
    </xdr:from>
    <xdr:to>
      <xdr:col>33</xdr:col>
      <xdr:colOff>0</xdr:colOff>
      <xdr:row>43</xdr:row>
      <xdr:rowOff>0</xdr:rowOff>
    </xdr:to>
    <xdr:sp macro="" textlink="">
      <xdr:nvSpPr>
        <xdr:cNvPr id="124" name="AutoShape 71">
          <a:extLst>
            <a:ext uri="{FF2B5EF4-FFF2-40B4-BE49-F238E27FC236}">
              <a16:creationId xmlns:a16="http://schemas.microsoft.com/office/drawing/2014/main" id="{863730EC-B701-472F-ADF4-F61537DE2CD0}"/>
            </a:ext>
          </a:extLst>
        </xdr:cNvPr>
        <xdr:cNvSpPr>
          <a:spLocks noChangeArrowheads="1"/>
        </xdr:cNvSpPr>
      </xdr:nvSpPr>
      <xdr:spPr bwMode="auto">
        <a:xfrm>
          <a:off x="4391025" y="3638550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49</xdr:row>
      <xdr:rowOff>9525</xdr:rowOff>
    </xdr:from>
    <xdr:to>
      <xdr:col>9</xdr:col>
      <xdr:colOff>0</xdr:colOff>
      <xdr:row>52</xdr:row>
      <xdr:rowOff>0</xdr:rowOff>
    </xdr:to>
    <xdr:sp macro="" textlink="">
      <xdr:nvSpPr>
        <xdr:cNvPr id="125" name="AutoShape 86">
          <a:extLst>
            <a:ext uri="{FF2B5EF4-FFF2-40B4-BE49-F238E27FC236}">
              <a16:creationId xmlns:a16="http://schemas.microsoft.com/office/drawing/2014/main" id="{C12812E7-42E7-4040-9520-A17140100E49}"/>
            </a:ext>
          </a:extLst>
        </xdr:cNvPr>
        <xdr:cNvSpPr>
          <a:spLocks noChangeArrowheads="1"/>
        </xdr:cNvSpPr>
      </xdr:nvSpPr>
      <xdr:spPr bwMode="auto">
        <a:xfrm>
          <a:off x="962025" y="4924425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17</xdr:col>
      <xdr:colOff>0</xdr:colOff>
      <xdr:row>51</xdr:row>
      <xdr:rowOff>180975</xdr:rowOff>
    </xdr:to>
    <xdr:sp macro="" textlink="">
      <xdr:nvSpPr>
        <xdr:cNvPr id="126" name="AutoShape 87">
          <a:extLst>
            <a:ext uri="{FF2B5EF4-FFF2-40B4-BE49-F238E27FC236}">
              <a16:creationId xmlns:a16="http://schemas.microsoft.com/office/drawing/2014/main" id="{E28A1F36-A2A6-48C2-B212-EB6BC61A011E}"/>
            </a:ext>
          </a:extLst>
        </xdr:cNvPr>
        <xdr:cNvSpPr>
          <a:spLocks noChangeArrowheads="1"/>
        </xdr:cNvSpPr>
      </xdr:nvSpPr>
      <xdr:spPr bwMode="auto">
        <a:xfrm>
          <a:off x="2105025" y="4914900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49</xdr:row>
      <xdr:rowOff>0</xdr:rowOff>
    </xdr:from>
    <xdr:to>
      <xdr:col>25</xdr:col>
      <xdr:colOff>0</xdr:colOff>
      <xdr:row>51</xdr:row>
      <xdr:rowOff>180975</xdr:rowOff>
    </xdr:to>
    <xdr:sp macro="" textlink="">
      <xdr:nvSpPr>
        <xdr:cNvPr id="127" name="AutoShape 88">
          <a:extLst>
            <a:ext uri="{FF2B5EF4-FFF2-40B4-BE49-F238E27FC236}">
              <a16:creationId xmlns:a16="http://schemas.microsoft.com/office/drawing/2014/main" id="{54893ED4-CD51-40A2-8E8C-16D9846CA08C}"/>
            </a:ext>
          </a:extLst>
        </xdr:cNvPr>
        <xdr:cNvSpPr>
          <a:spLocks noChangeArrowheads="1"/>
        </xdr:cNvSpPr>
      </xdr:nvSpPr>
      <xdr:spPr bwMode="auto">
        <a:xfrm>
          <a:off x="3248025" y="4914900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46</xdr:row>
      <xdr:rowOff>0</xdr:rowOff>
    </xdr:from>
    <xdr:to>
      <xdr:col>33</xdr:col>
      <xdr:colOff>9525</xdr:colOff>
      <xdr:row>49</xdr:row>
      <xdr:rowOff>0</xdr:rowOff>
    </xdr:to>
    <xdr:sp macro="" textlink="">
      <xdr:nvSpPr>
        <xdr:cNvPr id="128" name="AutoShape 89">
          <a:extLst>
            <a:ext uri="{FF2B5EF4-FFF2-40B4-BE49-F238E27FC236}">
              <a16:creationId xmlns:a16="http://schemas.microsoft.com/office/drawing/2014/main" id="{86B17AE5-490A-48D1-96FB-FAD4A6147946}"/>
            </a:ext>
          </a:extLst>
        </xdr:cNvPr>
        <xdr:cNvSpPr>
          <a:spLocks noChangeArrowheads="1"/>
        </xdr:cNvSpPr>
      </xdr:nvSpPr>
      <xdr:spPr bwMode="auto">
        <a:xfrm>
          <a:off x="4391025" y="4486275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43</xdr:row>
      <xdr:rowOff>0</xdr:rowOff>
    </xdr:from>
    <xdr:to>
      <xdr:col>64</xdr:col>
      <xdr:colOff>9525</xdr:colOff>
      <xdr:row>46</xdr:row>
      <xdr:rowOff>0</xdr:rowOff>
    </xdr:to>
    <xdr:sp macro="" textlink="">
      <xdr:nvSpPr>
        <xdr:cNvPr id="129" name="AutoShape 13">
          <a:extLst>
            <a:ext uri="{FF2B5EF4-FFF2-40B4-BE49-F238E27FC236}">
              <a16:creationId xmlns:a16="http://schemas.microsoft.com/office/drawing/2014/main" id="{420ED7AC-685B-41C6-B3C0-713725649FFF}"/>
            </a:ext>
          </a:extLst>
        </xdr:cNvPr>
        <xdr:cNvSpPr>
          <a:spLocks noChangeArrowheads="1"/>
        </xdr:cNvSpPr>
      </xdr:nvSpPr>
      <xdr:spPr bwMode="auto">
        <a:xfrm>
          <a:off x="9906000" y="4057650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94191</xdr:colOff>
      <xdr:row>40</xdr:row>
      <xdr:rowOff>2972</xdr:rowOff>
    </xdr:from>
    <xdr:to>
      <xdr:col>55</xdr:col>
      <xdr:colOff>44801</xdr:colOff>
      <xdr:row>43</xdr:row>
      <xdr:rowOff>2972</xdr:rowOff>
    </xdr:to>
    <xdr:sp macro="" textlink="">
      <xdr:nvSpPr>
        <xdr:cNvPr id="130" name="AutoShape 14">
          <a:extLst>
            <a:ext uri="{FF2B5EF4-FFF2-40B4-BE49-F238E27FC236}">
              <a16:creationId xmlns:a16="http://schemas.microsoft.com/office/drawing/2014/main" id="{B5DBD703-E6F7-444B-8013-5E7586FB3A29}"/>
            </a:ext>
          </a:extLst>
        </xdr:cNvPr>
        <xdr:cNvSpPr>
          <a:spLocks noChangeArrowheads="1"/>
        </xdr:cNvSpPr>
      </xdr:nvSpPr>
      <xdr:spPr bwMode="auto">
        <a:xfrm>
          <a:off x="7939969" y="8991750"/>
          <a:ext cx="684388" cy="67733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40</xdr:row>
      <xdr:rowOff>9525</xdr:rowOff>
    </xdr:from>
    <xdr:to>
      <xdr:col>64</xdr:col>
      <xdr:colOff>0</xdr:colOff>
      <xdr:row>43</xdr:row>
      <xdr:rowOff>0</xdr:rowOff>
    </xdr:to>
    <xdr:sp macro="" textlink="">
      <xdr:nvSpPr>
        <xdr:cNvPr id="131" name="AutoShape 15">
          <a:extLst>
            <a:ext uri="{FF2B5EF4-FFF2-40B4-BE49-F238E27FC236}">
              <a16:creationId xmlns:a16="http://schemas.microsoft.com/office/drawing/2014/main" id="{21B29F38-AD95-42C5-86AA-7F3B1CD53460}"/>
            </a:ext>
          </a:extLst>
        </xdr:cNvPr>
        <xdr:cNvSpPr>
          <a:spLocks noChangeArrowheads="1"/>
        </xdr:cNvSpPr>
      </xdr:nvSpPr>
      <xdr:spPr bwMode="auto">
        <a:xfrm>
          <a:off x="9906000" y="3638550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46</xdr:row>
      <xdr:rowOff>9525</xdr:rowOff>
    </xdr:from>
    <xdr:to>
      <xdr:col>48</xdr:col>
      <xdr:colOff>0</xdr:colOff>
      <xdr:row>48</xdr:row>
      <xdr:rowOff>180975</xdr:rowOff>
    </xdr:to>
    <xdr:sp macro="" textlink="">
      <xdr:nvSpPr>
        <xdr:cNvPr id="132" name="AutoShape 16">
          <a:extLst>
            <a:ext uri="{FF2B5EF4-FFF2-40B4-BE49-F238E27FC236}">
              <a16:creationId xmlns:a16="http://schemas.microsoft.com/office/drawing/2014/main" id="{A20356B8-4A0C-4200-B884-10FBD6A503B2}"/>
            </a:ext>
          </a:extLst>
        </xdr:cNvPr>
        <xdr:cNvSpPr>
          <a:spLocks noChangeArrowheads="1"/>
        </xdr:cNvSpPr>
      </xdr:nvSpPr>
      <xdr:spPr bwMode="auto">
        <a:xfrm>
          <a:off x="7620000" y="4495800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46</xdr:row>
      <xdr:rowOff>0</xdr:rowOff>
    </xdr:from>
    <xdr:to>
      <xdr:col>56</xdr:col>
      <xdr:colOff>0</xdr:colOff>
      <xdr:row>48</xdr:row>
      <xdr:rowOff>180975</xdr:rowOff>
    </xdr:to>
    <xdr:sp macro="" textlink="">
      <xdr:nvSpPr>
        <xdr:cNvPr id="133" name="AutoShape 17">
          <a:extLst>
            <a:ext uri="{FF2B5EF4-FFF2-40B4-BE49-F238E27FC236}">
              <a16:creationId xmlns:a16="http://schemas.microsoft.com/office/drawing/2014/main" id="{6A672390-891E-4EB8-B971-254A2917F33A}"/>
            </a:ext>
          </a:extLst>
        </xdr:cNvPr>
        <xdr:cNvSpPr>
          <a:spLocks noChangeArrowheads="1"/>
        </xdr:cNvSpPr>
      </xdr:nvSpPr>
      <xdr:spPr bwMode="auto">
        <a:xfrm>
          <a:off x="8763000" y="4486275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104775</xdr:colOff>
      <xdr:row>43</xdr:row>
      <xdr:rowOff>9525</xdr:rowOff>
    </xdr:from>
    <xdr:to>
      <xdr:col>47</xdr:col>
      <xdr:colOff>57150</xdr:colOff>
      <xdr:row>46</xdr:row>
      <xdr:rowOff>9525</xdr:rowOff>
    </xdr:to>
    <xdr:sp macro="" textlink="">
      <xdr:nvSpPr>
        <xdr:cNvPr id="134" name="AutoShape 24">
          <a:extLst>
            <a:ext uri="{FF2B5EF4-FFF2-40B4-BE49-F238E27FC236}">
              <a16:creationId xmlns:a16="http://schemas.microsoft.com/office/drawing/2014/main" id="{0877743B-3D15-4E0A-AC74-4B6F4A7318AB}"/>
            </a:ext>
          </a:extLst>
        </xdr:cNvPr>
        <xdr:cNvSpPr>
          <a:spLocks noChangeArrowheads="1"/>
        </xdr:cNvSpPr>
      </xdr:nvSpPr>
      <xdr:spPr bwMode="auto">
        <a:xfrm>
          <a:off x="7610475" y="4067175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43</xdr:row>
      <xdr:rowOff>0</xdr:rowOff>
    </xdr:from>
    <xdr:to>
      <xdr:col>72</xdr:col>
      <xdr:colOff>9525</xdr:colOff>
      <xdr:row>46</xdr:row>
      <xdr:rowOff>0</xdr:rowOff>
    </xdr:to>
    <xdr:sp macro="" textlink="">
      <xdr:nvSpPr>
        <xdr:cNvPr id="135" name="AutoShape 70">
          <a:extLst>
            <a:ext uri="{FF2B5EF4-FFF2-40B4-BE49-F238E27FC236}">
              <a16:creationId xmlns:a16="http://schemas.microsoft.com/office/drawing/2014/main" id="{2E056639-9318-4A47-B07F-AA67B0685A8E}"/>
            </a:ext>
          </a:extLst>
        </xdr:cNvPr>
        <xdr:cNvSpPr>
          <a:spLocks noChangeArrowheads="1"/>
        </xdr:cNvSpPr>
      </xdr:nvSpPr>
      <xdr:spPr bwMode="auto">
        <a:xfrm>
          <a:off x="11049000" y="4057650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40</xdr:row>
      <xdr:rowOff>9525</xdr:rowOff>
    </xdr:from>
    <xdr:to>
      <xdr:col>72</xdr:col>
      <xdr:colOff>0</xdr:colOff>
      <xdr:row>43</xdr:row>
      <xdr:rowOff>0</xdr:rowOff>
    </xdr:to>
    <xdr:sp macro="" textlink="">
      <xdr:nvSpPr>
        <xdr:cNvPr id="136" name="AutoShape 71">
          <a:extLst>
            <a:ext uri="{FF2B5EF4-FFF2-40B4-BE49-F238E27FC236}">
              <a16:creationId xmlns:a16="http://schemas.microsoft.com/office/drawing/2014/main" id="{073DF610-E3AF-4FB5-BB27-FAEA1512978F}"/>
            </a:ext>
          </a:extLst>
        </xdr:cNvPr>
        <xdr:cNvSpPr>
          <a:spLocks noChangeArrowheads="1"/>
        </xdr:cNvSpPr>
      </xdr:nvSpPr>
      <xdr:spPr bwMode="auto">
        <a:xfrm>
          <a:off x="11049000" y="3638550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49</xdr:row>
      <xdr:rowOff>9525</xdr:rowOff>
    </xdr:from>
    <xdr:to>
      <xdr:col>48</xdr:col>
      <xdr:colOff>0</xdr:colOff>
      <xdr:row>52</xdr:row>
      <xdr:rowOff>0</xdr:rowOff>
    </xdr:to>
    <xdr:sp macro="" textlink="">
      <xdr:nvSpPr>
        <xdr:cNvPr id="137" name="AutoShape 86">
          <a:extLst>
            <a:ext uri="{FF2B5EF4-FFF2-40B4-BE49-F238E27FC236}">
              <a16:creationId xmlns:a16="http://schemas.microsoft.com/office/drawing/2014/main" id="{E7BE7456-5448-4FA6-BEC7-4001AE3D595D}"/>
            </a:ext>
          </a:extLst>
        </xdr:cNvPr>
        <xdr:cNvSpPr>
          <a:spLocks noChangeArrowheads="1"/>
        </xdr:cNvSpPr>
      </xdr:nvSpPr>
      <xdr:spPr bwMode="auto">
        <a:xfrm>
          <a:off x="7620000" y="4924425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49</xdr:row>
      <xdr:rowOff>0</xdr:rowOff>
    </xdr:from>
    <xdr:to>
      <xdr:col>56</xdr:col>
      <xdr:colOff>0</xdr:colOff>
      <xdr:row>51</xdr:row>
      <xdr:rowOff>180975</xdr:rowOff>
    </xdr:to>
    <xdr:sp macro="" textlink="">
      <xdr:nvSpPr>
        <xdr:cNvPr id="138" name="AutoShape 87">
          <a:extLst>
            <a:ext uri="{FF2B5EF4-FFF2-40B4-BE49-F238E27FC236}">
              <a16:creationId xmlns:a16="http://schemas.microsoft.com/office/drawing/2014/main" id="{26B98F0D-5D47-44A2-9E9B-2803DFB9B3C6}"/>
            </a:ext>
          </a:extLst>
        </xdr:cNvPr>
        <xdr:cNvSpPr>
          <a:spLocks noChangeArrowheads="1"/>
        </xdr:cNvSpPr>
      </xdr:nvSpPr>
      <xdr:spPr bwMode="auto">
        <a:xfrm>
          <a:off x="8763000" y="4914900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49</xdr:row>
      <xdr:rowOff>0</xdr:rowOff>
    </xdr:from>
    <xdr:to>
      <xdr:col>64</xdr:col>
      <xdr:colOff>0</xdr:colOff>
      <xdr:row>51</xdr:row>
      <xdr:rowOff>180975</xdr:rowOff>
    </xdr:to>
    <xdr:sp macro="" textlink="">
      <xdr:nvSpPr>
        <xdr:cNvPr id="139" name="AutoShape 88">
          <a:extLst>
            <a:ext uri="{FF2B5EF4-FFF2-40B4-BE49-F238E27FC236}">
              <a16:creationId xmlns:a16="http://schemas.microsoft.com/office/drawing/2014/main" id="{CE86E34A-FD71-4EAB-A729-3903C5515471}"/>
            </a:ext>
          </a:extLst>
        </xdr:cNvPr>
        <xdr:cNvSpPr>
          <a:spLocks noChangeArrowheads="1"/>
        </xdr:cNvSpPr>
      </xdr:nvSpPr>
      <xdr:spPr bwMode="auto">
        <a:xfrm>
          <a:off x="9906000" y="4914900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46</xdr:row>
      <xdr:rowOff>0</xdr:rowOff>
    </xdr:from>
    <xdr:to>
      <xdr:col>72</xdr:col>
      <xdr:colOff>9525</xdr:colOff>
      <xdr:row>49</xdr:row>
      <xdr:rowOff>0</xdr:rowOff>
    </xdr:to>
    <xdr:sp macro="" textlink="">
      <xdr:nvSpPr>
        <xdr:cNvPr id="140" name="AutoShape 89">
          <a:extLst>
            <a:ext uri="{FF2B5EF4-FFF2-40B4-BE49-F238E27FC236}">
              <a16:creationId xmlns:a16="http://schemas.microsoft.com/office/drawing/2014/main" id="{1B895D32-5DEE-4234-9C39-E6C242EFC874}"/>
            </a:ext>
          </a:extLst>
        </xdr:cNvPr>
        <xdr:cNvSpPr>
          <a:spLocks noChangeArrowheads="1"/>
        </xdr:cNvSpPr>
      </xdr:nvSpPr>
      <xdr:spPr bwMode="auto">
        <a:xfrm>
          <a:off x="11049000" y="4486275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61</xdr:row>
      <xdr:rowOff>0</xdr:rowOff>
    </xdr:from>
    <xdr:to>
      <xdr:col>25</xdr:col>
      <xdr:colOff>9525</xdr:colOff>
      <xdr:row>64</xdr:row>
      <xdr:rowOff>0</xdr:rowOff>
    </xdr:to>
    <xdr:sp macro="" textlink="">
      <xdr:nvSpPr>
        <xdr:cNvPr id="141" name="AutoShape 13">
          <a:extLst>
            <a:ext uri="{FF2B5EF4-FFF2-40B4-BE49-F238E27FC236}">
              <a16:creationId xmlns:a16="http://schemas.microsoft.com/office/drawing/2014/main" id="{EB910B2B-FE43-42A6-AEEB-2AC60D18DFD2}"/>
            </a:ext>
          </a:extLst>
        </xdr:cNvPr>
        <xdr:cNvSpPr>
          <a:spLocks noChangeArrowheads="1"/>
        </xdr:cNvSpPr>
      </xdr:nvSpPr>
      <xdr:spPr bwMode="auto">
        <a:xfrm>
          <a:off x="3248025" y="6867525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58</xdr:row>
      <xdr:rowOff>0</xdr:rowOff>
    </xdr:from>
    <xdr:to>
      <xdr:col>17</xdr:col>
      <xdr:colOff>9525</xdr:colOff>
      <xdr:row>61</xdr:row>
      <xdr:rowOff>0</xdr:rowOff>
    </xdr:to>
    <xdr:sp macro="" textlink="">
      <xdr:nvSpPr>
        <xdr:cNvPr id="142" name="AutoShape 14">
          <a:extLst>
            <a:ext uri="{FF2B5EF4-FFF2-40B4-BE49-F238E27FC236}">
              <a16:creationId xmlns:a16="http://schemas.microsoft.com/office/drawing/2014/main" id="{A09BC068-F875-4CEE-A86B-6D24857F489F}"/>
            </a:ext>
          </a:extLst>
        </xdr:cNvPr>
        <xdr:cNvSpPr>
          <a:spLocks noChangeArrowheads="1"/>
        </xdr:cNvSpPr>
      </xdr:nvSpPr>
      <xdr:spPr bwMode="auto">
        <a:xfrm>
          <a:off x="2114550" y="6438900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58</xdr:row>
      <xdr:rowOff>9525</xdr:rowOff>
    </xdr:from>
    <xdr:to>
      <xdr:col>25</xdr:col>
      <xdr:colOff>0</xdr:colOff>
      <xdr:row>61</xdr:row>
      <xdr:rowOff>0</xdr:rowOff>
    </xdr:to>
    <xdr:sp macro="" textlink="">
      <xdr:nvSpPr>
        <xdr:cNvPr id="143" name="AutoShape 15">
          <a:extLst>
            <a:ext uri="{FF2B5EF4-FFF2-40B4-BE49-F238E27FC236}">
              <a16:creationId xmlns:a16="http://schemas.microsoft.com/office/drawing/2014/main" id="{D73F1CF8-7886-437D-9109-B2B65BE46641}"/>
            </a:ext>
          </a:extLst>
        </xdr:cNvPr>
        <xdr:cNvSpPr>
          <a:spLocks noChangeArrowheads="1"/>
        </xdr:cNvSpPr>
      </xdr:nvSpPr>
      <xdr:spPr bwMode="auto">
        <a:xfrm>
          <a:off x="3248025" y="6448425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64</xdr:row>
      <xdr:rowOff>9525</xdr:rowOff>
    </xdr:from>
    <xdr:to>
      <xdr:col>9</xdr:col>
      <xdr:colOff>0</xdr:colOff>
      <xdr:row>66</xdr:row>
      <xdr:rowOff>180975</xdr:rowOff>
    </xdr:to>
    <xdr:sp macro="" textlink="">
      <xdr:nvSpPr>
        <xdr:cNvPr id="144" name="AutoShape 16">
          <a:extLst>
            <a:ext uri="{FF2B5EF4-FFF2-40B4-BE49-F238E27FC236}">
              <a16:creationId xmlns:a16="http://schemas.microsoft.com/office/drawing/2014/main" id="{15A86AD5-C353-4D55-90B4-BA98E8453057}"/>
            </a:ext>
          </a:extLst>
        </xdr:cNvPr>
        <xdr:cNvSpPr>
          <a:spLocks noChangeArrowheads="1"/>
        </xdr:cNvSpPr>
      </xdr:nvSpPr>
      <xdr:spPr bwMode="auto">
        <a:xfrm>
          <a:off x="962025" y="7305675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64</xdr:row>
      <xdr:rowOff>0</xdr:rowOff>
    </xdr:from>
    <xdr:to>
      <xdr:col>17</xdr:col>
      <xdr:colOff>0</xdr:colOff>
      <xdr:row>66</xdr:row>
      <xdr:rowOff>180975</xdr:rowOff>
    </xdr:to>
    <xdr:sp macro="" textlink="">
      <xdr:nvSpPr>
        <xdr:cNvPr id="145" name="AutoShape 17">
          <a:extLst>
            <a:ext uri="{FF2B5EF4-FFF2-40B4-BE49-F238E27FC236}">
              <a16:creationId xmlns:a16="http://schemas.microsoft.com/office/drawing/2014/main" id="{79165460-5905-4BD3-8FBA-74E5DE9CDDBF}"/>
            </a:ext>
          </a:extLst>
        </xdr:cNvPr>
        <xdr:cNvSpPr>
          <a:spLocks noChangeArrowheads="1"/>
        </xdr:cNvSpPr>
      </xdr:nvSpPr>
      <xdr:spPr bwMode="auto">
        <a:xfrm>
          <a:off x="2105025" y="7296150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61</xdr:row>
      <xdr:rowOff>9525</xdr:rowOff>
    </xdr:from>
    <xdr:to>
      <xdr:col>8</xdr:col>
      <xdr:colOff>57150</xdr:colOff>
      <xdr:row>64</xdr:row>
      <xdr:rowOff>9525</xdr:rowOff>
    </xdr:to>
    <xdr:sp macro="" textlink="">
      <xdr:nvSpPr>
        <xdr:cNvPr id="146" name="AutoShape 24">
          <a:extLst>
            <a:ext uri="{FF2B5EF4-FFF2-40B4-BE49-F238E27FC236}">
              <a16:creationId xmlns:a16="http://schemas.microsoft.com/office/drawing/2014/main" id="{D05577A9-63FC-43D7-ACBF-6514B82C87CB}"/>
            </a:ext>
          </a:extLst>
        </xdr:cNvPr>
        <xdr:cNvSpPr>
          <a:spLocks noChangeArrowheads="1"/>
        </xdr:cNvSpPr>
      </xdr:nvSpPr>
      <xdr:spPr bwMode="auto">
        <a:xfrm>
          <a:off x="952500" y="6877050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61</xdr:row>
      <xdr:rowOff>0</xdr:rowOff>
    </xdr:from>
    <xdr:to>
      <xdr:col>33</xdr:col>
      <xdr:colOff>9525</xdr:colOff>
      <xdr:row>64</xdr:row>
      <xdr:rowOff>0</xdr:rowOff>
    </xdr:to>
    <xdr:sp macro="" textlink="">
      <xdr:nvSpPr>
        <xdr:cNvPr id="147" name="AutoShape 70">
          <a:extLst>
            <a:ext uri="{FF2B5EF4-FFF2-40B4-BE49-F238E27FC236}">
              <a16:creationId xmlns:a16="http://schemas.microsoft.com/office/drawing/2014/main" id="{F574DDF4-E6EA-4D80-9C7D-7FA0244E39DC}"/>
            </a:ext>
          </a:extLst>
        </xdr:cNvPr>
        <xdr:cNvSpPr>
          <a:spLocks noChangeArrowheads="1"/>
        </xdr:cNvSpPr>
      </xdr:nvSpPr>
      <xdr:spPr bwMode="auto">
        <a:xfrm>
          <a:off x="4391025" y="6867525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58</xdr:row>
      <xdr:rowOff>9525</xdr:rowOff>
    </xdr:from>
    <xdr:to>
      <xdr:col>33</xdr:col>
      <xdr:colOff>0</xdr:colOff>
      <xdr:row>61</xdr:row>
      <xdr:rowOff>0</xdr:rowOff>
    </xdr:to>
    <xdr:sp macro="" textlink="">
      <xdr:nvSpPr>
        <xdr:cNvPr id="148" name="AutoShape 71">
          <a:extLst>
            <a:ext uri="{FF2B5EF4-FFF2-40B4-BE49-F238E27FC236}">
              <a16:creationId xmlns:a16="http://schemas.microsoft.com/office/drawing/2014/main" id="{564A5BFB-C10B-44FA-8623-3CB1E08A0DAC}"/>
            </a:ext>
          </a:extLst>
        </xdr:cNvPr>
        <xdr:cNvSpPr>
          <a:spLocks noChangeArrowheads="1"/>
        </xdr:cNvSpPr>
      </xdr:nvSpPr>
      <xdr:spPr bwMode="auto">
        <a:xfrm>
          <a:off x="4391025" y="6448425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67</xdr:row>
      <xdr:rowOff>9525</xdr:rowOff>
    </xdr:from>
    <xdr:to>
      <xdr:col>9</xdr:col>
      <xdr:colOff>0</xdr:colOff>
      <xdr:row>70</xdr:row>
      <xdr:rowOff>0</xdr:rowOff>
    </xdr:to>
    <xdr:sp macro="" textlink="">
      <xdr:nvSpPr>
        <xdr:cNvPr id="149" name="AutoShape 86">
          <a:extLst>
            <a:ext uri="{FF2B5EF4-FFF2-40B4-BE49-F238E27FC236}">
              <a16:creationId xmlns:a16="http://schemas.microsoft.com/office/drawing/2014/main" id="{04B32D56-D4B8-4401-A00A-9C78C6B62445}"/>
            </a:ext>
          </a:extLst>
        </xdr:cNvPr>
        <xdr:cNvSpPr>
          <a:spLocks noChangeArrowheads="1"/>
        </xdr:cNvSpPr>
      </xdr:nvSpPr>
      <xdr:spPr bwMode="auto">
        <a:xfrm>
          <a:off x="962025" y="7734300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67</xdr:row>
      <xdr:rowOff>0</xdr:rowOff>
    </xdr:from>
    <xdr:to>
      <xdr:col>17</xdr:col>
      <xdr:colOff>0</xdr:colOff>
      <xdr:row>69</xdr:row>
      <xdr:rowOff>180975</xdr:rowOff>
    </xdr:to>
    <xdr:sp macro="" textlink="">
      <xdr:nvSpPr>
        <xdr:cNvPr id="150" name="AutoShape 87">
          <a:extLst>
            <a:ext uri="{FF2B5EF4-FFF2-40B4-BE49-F238E27FC236}">
              <a16:creationId xmlns:a16="http://schemas.microsoft.com/office/drawing/2014/main" id="{E6871CF9-5B58-4B83-B2D7-BAD93B7AD021}"/>
            </a:ext>
          </a:extLst>
        </xdr:cNvPr>
        <xdr:cNvSpPr>
          <a:spLocks noChangeArrowheads="1"/>
        </xdr:cNvSpPr>
      </xdr:nvSpPr>
      <xdr:spPr bwMode="auto">
        <a:xfrm>
          <a:off x="2105025" y="7724775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67</xdr:row>
      <xdr:rowOff>0</xdr:rowOff>
    </xdr:from>
    <xdr:to>
      <xdr:col>25</xdr:col>
      <xdr:colOff>0</xdr:colOff>
      <xdr:row>69</xdr:row>
      <xdr:rowOff>180975</xdr:rowOff>
    </xdr:to>
    <xdr:sp macro="" textlink="">
      <xdr:nvSpPr>
        <xdr:cNvPr id="151" name="AutoShape 88">
          <a:extLst>
            <a:ext uri="{FF2B5EF4-FFF2-40B4-BE49-F238E27FC236}">
              <a16:creationId xmlns:a16="http://schemas.microsoft.com/office/drawing/2014/main" id="{48C09119-E7D1-4984-8218-964B149E87C1}"/>
            </a:ext>
          </a:extLst>
        </xdr:cNvPr>
        <xdr:cNvSpPr>
          <a:spLocks noChangeArrowheads="1"/>
        </xdr:cNvSpPr>
      </xdr:nvSpPr>
      <xdr:spPr bwMode="auto">
        <a:xfrm>
          <a:off x="3248025" y="7724775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64</xdr:row>
      <xdr:rowOff>0</xdr:rowOff>
    </xdr:from>
    <xdr:to>
      <xdr:col>33</xdr:col>
      <xdr:colOff>9525</xdr:colOff>
      <xdr:row>67</xdr:row>
      <xdr:rowOff>0</xdr:rowOff>
    </xdr:to>
    <xdr:sp macro="" textlink="">
      <xdr:nvSpPr>
        <xdr:cNvPr id="152" name="AutoShape 89">
          <a:extLst>
            <a:ext uri="{FF2B5EF4-FFF2-40B4-BE49-F238E27FC236}">
              <a16:creationId xmlns:a16="http://schemas.microsoft.com/office/drawing/2014/main" id="{0564B385-B664-4ADE-B3EF-2A35DA7DA60B}"/>
            </a:ext>
          </a:extLst>
        </xdr:cNvPr>
        <xdr:cNvSpPr>
          <a:spLocks noChangeArrowheads="1"/>
        </xdr:cNvSpPr>
      </xdr:nvSpPr>
      <xdr:spPr bwMode="auto">
        <a:xfrm>
          <a:off x="4391025" y="7296150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61</xdr:row>
      <xdr:rowOff>0</xdr:rowOff>
    </xdr:from>
    <xdr:to>
      <xdr:col>64</xdr:col>
      <xdr:colOff>9525</xdr:colOff>
      <xdr:row>64</xdr:row>
      <xdr:rowOff>0</xdr:rowOff>
    </xdr:to>
    <xdr:sp macro="" textlink="">
      <xdr:nvSpPr>
        <xdr:cNvPr id="153" name="AutoShape 13">
          <a:extLst>
            <a:ext uri="{FF2B5EF4-FFF2-40B4-BE49-F238E27FC236}">
              <a16:creationId xmlns:a16="http://schemas.microsoft.com/office/drawing/2014/main" id="{679E4C34-05D9-46B8-8AE6-5A3D9A5B86F6}"/>
            </a:ext>
          </a:extLst>
        </xdr:cNvPr>
        <xdr:cNvSpPr>
          <a:spLocks noChangeArrowheads="1"/>
        </xdr:cNvSpPr>
      </xdr:nvSpPr>
      <xdr:spPr bwMode="auto">
        <a:xfrm>
          <a:off x="9906000" y="6867525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</xdr:colOff>
      <xdr:row>58</xdr:row>
      <xdr:rowOff>0</xdr:rowOff>
    </xdr:from>
    <xdr:to>
      <xdr:col>56</xdr:col>
      <xdr:colOff>9525</xdr:colOff>
      <xdr:row>61</xdr:row>
      <xdr:rowOff>0</xdr:rowOff>
    </xdr:to>
    <xdr:sp macro="" textlink="">
      <xdr:nvSpPr>
        <xdr:cNvPr id="154" name="AutoShape 14">
          <a:extLst>
            <a:ext uri="{FF2B5EF4-FFF2-40B4-BE49-F238E27FC236}">
              <a16:creationId xmlns:a16="http://schemas.microsoft.com/office/drawing/2014/main" id="{9B725D03-80E1-43BC-A867-DC3C3BDA378A}"/>
            </a:ext>
          </a:extLst>
        </xdr:cNvPr>
        <xdr:cNvSpPr>
          <a:spLocks noChangeArrowheads="1"/>
        </xdr:cNvSpPr>
      </xdr:nvSpPr>
      <xdr:spPr bwMode="auto">
        <a:xfrm>
          <a:off x="8772525" y="6438900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58</xdr:row>
      <xdr:rowOff>9525</xdr:rowOff>
    </xdr:from>
    <xdr:to>
      <xdr:col>64</xdr:col>
      <xdr:colOff>0</xdr:colOff>
      <xdr:row>61</xdr:row>
      <xdr:rowOff>0</xdr:rowOff>
    </xdr:to>
    <xdr:sp macro="" textlink="">
      <xdr:nvSpPr>
        <xdr:cNvPr id="155" name="AutoShape 15">
          <a:extLst>
            <a:ext uri="{FF2B5EF4-FFF2-40B4-BE49-F238E27FC236}">
              <a16:creationId xmlns:a16="http://schemas.microsoft.com/office/drawing/2014/main" id="{D1567D49-9DC9-49D6-AED7-3F8D06452630}"/>
            </a:ext>
          </a:extLst>
        </xdr:cNvPr>
        <xdr:cNvSpPr>
          <a:spLocks noChangeArrowheads="1"/>
        </xdr:cNvSpPr>
      </xdr:nvSpPr>
      <xdr:spPr bwMode="auto">
        <a:xfrm>
          <a:off x="9906000" y="6448425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64</xdr:row>
      <xdr:rowOff>9525</xdr:rowOff>
    </xdr:from>
    <xdr:to>
      <xdr:col>48</xdr:col>
      <xdr:colOff>0</xdr:colOff>
      <xdr:row>66</xdr:row>
      <xdr:rowOff>180975</xdr:rowOff>
    </xdr:to>
    <xdr:sp macro="" textlink="">
      <xdr:nvSpPr>
        <xdr:cNvPr id="156" name="AutoShape 16">
          <a:extLst>
            <a:ext uri="{FF2B5EF4-FFF2-40B4-BE49-F238E27FC236}">
              <a16:creationId xmlns:a16="http://schemas.microsoft.com/office/drawing/2014/main" id="{0EC950E7-1660-4636-9BC8-1D2E657FE2D5}"/>
            </a:ext>
          </a:extLst>
        </xdr:cNvPr>
        <xdr:cNvSpPr>
          <a:spLocks noChangeArrowheads="1"/>
        </xdr:cNvSpPr>
      </xdr:nvSpPr>
      <xdr:spPr bwMode="auto">
        <a:xfrm>
          <a:off x="7620000" y="7305675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64</xdr:row>
      <xdr:rowOff>0</xdr:rowOff>
    </xdr:from>
    <xdr:to>
      <xdr:col>56</xdr:col>
      <xdr:colOff>0</xdr:colOff>
      <xdr:row>66</xdr:row>
      <xdr:rowOff>180975</xdr:rowOff>
    </xdr:to>
    <xdr:sp macro="" textlink="">
      <xdr:nvSpPr>
        <xdr:cNvPr id="157" name="AutoShape 17">
          <a:extLst>
            <a:ext uri="{FF2B5EF4-FFF2-40B4-BE49-F238E27FC236}">
              <a16:creationId xmlns:a16="http://schemas.microsoft.com/office/drawing/2014/main" id="{99F7B969-ABE9-4F12-AE2B-B4F26A1ECBE6}"/>
            </a:ext>
          </a:extLst>
        </xdr:cNvPr>
        <xdr:cNvSpPr>
          <a:spLocks noChangeArrowheads="1"/>
        </xdr:cNvSpPr>
      </xdr:nvSpPr>
      <xdr:spPr bwMode="auto">
        <a:xfrm>
          <a:off x="8763000" y="7296150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104775</xdr:colOff>
      <xdr:row>61</xdr:row>
      <xdr:rowOff>9525</xdr:rowOff>
    </xdr:from>
    <xdr:to>
      <xdr:col>47</xdr:col>
      <xdr:colOff>57150</xdr:colOff>
      <xdr:row>64</xdr:row>
      <xdr:rowOff>9525</xdr:rowOff>
    </xdr:to>
    <xdr:sp macro="" textlink="">
      <xdr:nvSpPr>
        <xdr:cNvPr id="158" name="AutoShape 24">
          <a:extLst>
            <a:ext uri="{FF2B5EF4-FFF2-40B4-BE49-F238E27FC236}">
              <a16:creationId xmlns:a16="http://schemas.microsoft.com/office/drawing/2014/main" id="{2F6F2A49-BD0B-4ED9-AECB-3CCCBCCD228F}"/>
            </a:ext>
          </a:extLst>
        </xdr:cNvPr>
        <xdr:cNvSpPr>
          <a:spLocks noChangeArrowheads="1"/>
        </xdr:cNvSpPr>
      </xdr:nvSpPr>
      <xdr:spPr bwMode="auto">
        <a:xfrm>
          <a:off x="7610475" y="6877050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61</xdr:row>
      <xdr:rowOff>0</xdr:rowOff>
    </xdr:from>
    <xdr:to>
      <xdr:col>72</xdr:col>
      <xdr:colOff>9525</xdr:colOff>
      <xdr:row>64</xdr:row>
      <xdr:rowOff>0</xdr:rowOff>
    </xdr:to>
    <xdr:sp macro="" textlink="">
      <xdr:nvSpPr>
        <xdr:cNvPr id="159" name="AutoShape 70">
          <a:extLst>
            <a:ext uri="{FF2B5EF4-FFF2-40B4-BE49-F238E27FC236}">
              <a16:creationId xmlns:a16="http://schemas.microsoft.com/office/drawing/2014/main" id="{D081EE08-4B9D-4CEE-BFA6-1CBE592DFF67}"/>
            </a:ext>
          </a:extLst>
        </xdr:cNvPr>
        <xdr:cNvSpPr>
          <a:spLocks noChangeArrowheads="1"/>
        </xdr:cNvSpPr>
      </xdr:nvSpPr>
      <xdr:spPr bwMode="auto">
        <a:xfrm>
          <a:off x="11049000" y="6867525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58</xdr:row>
      <xdr:rowOff>9525</xdr:rowOff>
    </xdr:from>
    <xdr:to>
      <xdr:col>72</xdr:col>
      <xdr:colOff>0</xdr:colOff>
      <xdr:row>61</xdr:row>
      <xdr:rowOff>0</xdr:rowOff>
    </xdr:to>
    <xdr:sp macro="" textlink="">
      <xdr:nvSpPr>
        <xdr:cNvPr id="160" name="AutoShape 71">
          <a:extLst>
            <a:ext uri="{FF2B5EF4-FFF2-40B4-BE49-F238E27FC236}">
              <a16:creationId xmlns:a16="http://schemas.microsoft.com/office/drawing/2014/main" id="{8F346DDB-04FD-4AEC-9270-0E636DB2813D}"/>
            </a:ext>
          </a:extLst>
        </xdr:cNvPr>
        <xdr:cNvSpPr>
          <a:spLocks noChangeArrowheads="1"/>
        </xdr:cNvSpPr>
      </xdr:nvSpPr>
      <xdr:spPr bwMode="auto">
        <a:xfrm>
          <a:off x="11049000" y="6448425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67</xdr:row>
      <xdr:rowOff>9525</xdr:rowOff>
    </xdr:from>
    <xdr:to>
      <xdr:col>48</xdr:col>
      <xdr:colOff>0</xdr:colOff>
      <xdr:row>70</xdr:row>
      <xdr:rowOff>0</xdr:rowOff>
    </xdr:to>
    <xdr:sp macro="" textlink="">
      <xdr:nvSpPr>
        <xdr:cNvPr id="161" name="AutoShape 86">
          <a:extLst>
            <a:ext uri="{FF2B5EF4-FFF2-40B4-BE49-F238E27FC236}">
              <a16:creationId xmlns:a16="http://schemas.microsoft.com/office/drawing/2014/main" id="{057D876F-C0F8-44D6-810F-44D0EE1CE112}"/>
            </a:ext>
          </a:extLst>
        </xdr:cNvPr>
        <xdr:cNvSpPr>
          <a:spLocks noChangeArrowheads="1"/>
        </xdr:cNvSpPr>
      </xdr:nvSpPr>
      <xdr:spPr bwMode="auto">
        <a:xfrm>
          <a:off x="7620000" y="7734300"/>
          <a:ext cx="7524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67</xdr:row>
      <xdr:rowOff>0</xdr:rowOff>
    </xdr:from>
    <xdr:to>
      <xdr:col>56</xdr:col>
      <xdr:colOff>0</xdr:colOff>
      <xdr:row>69</xdr:row>
      <xdr:rowOff>180975</xdr:rowOff>
    </xdr:to>
    <xdr:sp macro="" textlink="">
      <xdr:nvSpPr>
        <xdr:cNvPr id="162" name="AutoShape 87">
          <a:extLst>
            <a:ext uri="{FF2B5EF4-FFF2-40B4-BE49-F238E27FC236}">
              <a16:creationId xmlns:a16="http://schemas.microsoft.com/office/drawing/2014/main" id="{1D76F469-83AC-4AF4-BFCE-F736E8008368}"/>
            </a:ext>
          </a:extLst>
        </xdr:cNvPr>
        <xdr:cNvSpPr>
          <a:spLocks noChangeArrowheads="1"/>
        </xdr:cNvSpPr>
      </xdr:nvSpPr>
      <xdr:spPr bwMode="auto">
        <a:xfrm>
          <a:off x="8763000" y="7724775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67</xdr:row>
      <xdr:rowOff>0</xdr:rowOff>
    </xdr:from>
    <xdr:to>
      <xdr:col>64</xdr:col>
      <xdr:colOff>0</xdr:colOff>
      <xdr:row>69</xdr:row>
      <xdr:rowOff>180975</xdr:rowOff>
    </xdr:to>
    <xdr:sp macro="" textlink="">
      <xdr:nvSpPr>
        <xdr:cNvPr id="163" name="AutoShape 88">
          <a:extLst>
            <a:ext uri="{FF2B5EF4-FFF2-40B4-BE49-F238E27FC236}">
              <a16:creationId xmlns:a16="http://schemas.microsoft.com/office/drawing/2014/main" id="{B7C05997-9F54-4725-A2C5-E4C41C91B6EC}"/>
            </a:ext>
          </a:extLst>
        </xdr:cNvPr>
        <xdr:cNvSpPr>
          <a:spLocks noChangeArrowheads="1"/>
        </xdr:cNvSpPr>
      </xdr:nvSpPr>
      <xdr:spPr bwMode="auto">
        <a:xfrm>
          <a:off x="9906000" y="7724775"/>
          <a:ext cx="752475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64</xdr:row>
      <xdr:rowOff>0</xdr:rowOff>
    </xdr:from>
    <xdr:to>
      <xdr:col>72</xdr:col>
      <xdr:colOff>9525</xdr:colOff>
      <xdr:row>67</xdr:row>
      <xdr:rowOff>0</xdr:rowOff>
    </xdr:to>
    <xdr:sp macro="" textlink="">
      <xdr:nvSpPr>
        <xdr:cNvPr id="164" name="AutoShape 89">
          <a:extLst>
            <a:ext uri="{FF2B5EF4-FFF2-40B4-BE49-F238E27FC236}">
              <a16:creationId xmlns:a16="http://schemas.microsoft.com/office/drawing/2014/main" id="{E84F7844-9078-4454-AA42-CE13C8B4BE46}"/>
            </a:ext>
          </a:extLst>
        </xdr:cNvPr>
        <xdr:cNvSpPr>
          <a:spLocks noChangeArrowheads="1"/>
        </xdr:cNvSpPr>
      </xdr:nvSpPr>
      <xdr:spPr bwMode="auto">
        <a:xfrm>
          <a:off x="11049000" y="7296150"/>
          <a:ext cx="762000" cy="428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49</xdr:row>
      <xdr:rowOff>0</xdr:rowOff>
    </xdr:from>
    <xdr:to>
      <xdr:col>25</xdr:col>
      <xdr:colOff>0</xdr:colOff>
      <xdr:row>51</xdr:row>
      <xdr:rowOff>180975</xdr:rowOff>
    </xdr:to>
    <xdr:sp macro="" textlink="">
      <xdr:nvSpPr>
        <xdr:cNvPr id="240" name="AutoShape 88">
          <a:extLst>
            <a:ext uri="{FF2B5EF4-FFF2-40B4-BE49-F238E27FC236}">
              <a16:creationId xmlns:a16="http://schemas.microsoft.com/office/drawing/2014/main" id="{B50579B0-6729-4A9C-B710-8805CA139CB1}"/>
            </a:ext>
          </a:extLst>
        </xdr:cNvPr>
        <xdr:cNvSpPr>
          <a:spLocks noChangeArrowheads="1"/>
        </xdr:cNvSpPr>
      </xdr:nvSpPr>
      <xdr:spPr bwMode="auto">
        <a:xfrm>
          <a:off x="3248025" y="2924175"/>
          <a:ext cx="752475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</xdr:colOff>
      <xdr:row>58</xdr:row>
      <xdr:rowOff>0</xdr:rowOff>
    </xdr:from>
    <xdr:to>
      <xdr:col>56</xdr:col>
      <xdr:colOff>9525</xdr:colOff>
      <xdr:row>61</xdr:row>
      <xdr:rowOff>0</xdr:rowOff>
    </xdr:to>
    <xdr:sp macro="" textlink="">
      <xdr:nvSpPr>
        <xdr:cNvPr id="291" name="AutoShape 14">
          <a:extLst>
            <a:ext uri="{FF2B5EF4-FFF2-40B4-BE49-F238E27FC236}">
              <a16:creationId xmlns:a16="http://schemas.microsoft.com/office/drawing/2014/main" id="{61C780BA-12C0-4063-9150-2945E0BD3475}"/>
            </a:ext>
          </a:extLst>
        </xdr:cNvPr>
        <xdr:cNvSpPr>
          <a:spLocks noChangeArrowheads="1"/>
        </xdr:cNvSpPr>
      </xdr:nvSpPr>
      <xdr:spPr bwMode="auto">
        <a:xfrm>
          <a:off x="2114550" y="866775"/>
          <a:ext cx="7524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64</xdr:row>
      <xdr:rowOff>0</xdr:rowOff>
    </xdr:from>
    <xdr:to>
      <xdr:col>56</xdr:col>
      <xdr:colOff>0</xdr:colOff>
      <xdr:row>66</xdr:row>
      <xdr:rowOff>180975</xdr:rowOff>
    </xdr:to>
    <xdr:sp macro="" textlink="">
      <xdr:nvSpPr>
        <xdr:cNvPr id="294" name="AutoShape 17">
          <a:extLst>
            <a:ext uri="{FF2B5EF4-FFF2-40B4-BE49-F238E27FC236}">
              <a16:creationId xmlns:a16="http://schemas.microsoft.com/office/drawing/2014/main" id="{F5A97C54-EA98-417B-B3C4-83B5DC0ED04D}"/>
            </a:ext>
          </a:extLst>
        </xdr:cNvPr>
        <xdr:cNvSpPr>
          <a:spLocks noChangeArrowheads="1"/>
        </xdr:cNvSpPr>
      </xdr:nvSpPr>
      <xdr:spPr bwMode="auto">
        <a:xfrm>
          <a:off x="2105025" y="2238375"/>
          <a:ext cx="752475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67</xdr:row>
      <xdr:rowOff>0</xdr:rowOff>
    </xdr:from>
    <xdr:to>
      <xdr:col>56</xdr:col>
      <xdr:colOff>0</xdr:colOff>
      <xdr:row>69</xdr:row>
      <xdr:rowOff>180975</xdr:rowOff>
    </xdr:to>
    <xdr:sp macro="" textlink="">
      <xdr:nvSpPr>
        <xdr:cNvPr id="299" name="AutoShape 87">
          <a:extLst>
            <a:ext uri="{FF2B5EF4-FFF2-40B4-BE49-F238E27FC236}">
              <a16:creationId xmlns:a16="http://schemas.microsoft.com/office/drawing/2014/main" id="{9519C91F-BC5F-470C-9198-1074FB4BFE5B}"/>
            </a:ext>
          </a:extLst>
        </xdr:cNvPr>
        <xdr:cNvSpPr>
          <a:spLocks noChangeArrowheads="1"/>
        </xdr:cNvSpPr>
      </xdr:nvSpPr>
      <xdr:spPr bwMode="auto">
        <a:xfrm>
          <a:off x="2105025" y="2924175"/>
          <a:ext cx="752475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7</xdr:row>
      <xdr:rowOff>0</xdr:rowOff>
    </xdr:from>
    <xdr:to>
      <xdr:col>64</xdr:col>
      <xdr:colOff>9525</xdr:colOff>
      <xdr:row>10</xdr:row>
      <xdr:rowOff>0</xdr:rowOff>
    </xdr:to>
    <xdr:sp macro="" textlink="">
      <xdr:nvSpPr>
        <xdr:cNvPr id="26" name="AutoShape 13">
          <a:extLst>
            <a:ext uri="{FF2B5EF4-FFF2-40B4-BE49-F238E27FC236}">
              <a16:creationId xmlns:a16="http://schemas.microsoft.com/office/drawing/2014/main" id="{8E62E4DB-710B-4D03-8CF8-2DF1191EDB0F}"/>
            </a:ext>
          </a:extLst>
        </xdr:cNvPr>
        <xdr:cNvSpPr>
          <a:spLocks noChangeArrowheads="1"/>
        </xdr:cNvSpPr>
      </xdr:nvSpPr>
      <xdr:spPr bwMode="auto">
        <a:xfrm>
          <a:off x="2935111" y="5602111"/>
          <a:ext cx="693914" cy="67733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</xdr:colOff>
      <xdr:row>4</xdr:row>
      <xdr:rowOff>0</xdr:rowOff>
    </xdr:from>
    <xdr:to>
      <xdr:col>56</xdr:col>
      <xdr:colOff>9525</xdr:colOff>
      <xdr:row>7</xdr:row>
      <xdr:rowOff>0</xdr:rowOff>
    </xdr:to>
    <xdr:sp macro="" textlink="">
      <xdr:nvSpPr>
        <xdr:cNvPr id="27" name="AutoShape 14">
          <a:extLst>
            <a:ext uri="{FF2B5EF4-FFF2-40B4-BE49-F238E27FC236}">
              <a16:creationId xmlns:a16="http://schemas.microsoft.com/office/drawing/2014/main" id="{B690F9E9-D67E-4171-AEC2-63452AC66465}"/>
            </a:ext>
          </a:extLst>
        </xdr:cNvPr>
        <xdr:cNvSpPr>
          <a:spLocks noChangeArrowheads="1"/>
        </xdr:cNvSpPr>
      </xdr:nvSpPr>
      <xdr:spPr bwMode="auto">
        <a:xfrm>
          <a:off x="1914525" y="4924778"/>
          <a:ext cx="684389" cy="67733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4</xdr:row>
      <xdr:rowOff>9525</xdr:rowOff>
    </xdr:from>
    <xdr:to>
      <xdr:col>64</xdr:col>
      <xdr:colOff>0</xdr:colOff>
      <xdr:row>7</xdr:row>
      <xdr:rowOff>0</xdr:rowOff>
    </xdr:to>
    <xdr:sp macro="" textlink="">
      <xdr:nvSpPr>
        <xdr:cNvPr id="28" name="AutoShape 15">
          <a:extLst>
            <a:ext uri="{FF2B5EF4-FFF2-40B4-BE49-F238E27FC236}">
              <a16:creationId xmlns:a16="http://schemas.microsoft.com/office/drawing/2014/main" id="{C1255DC1-6EA2-40C8-9616-78D019EA92AE}"/>
            </a:ext>
          </a:extLst>
        </xdr:cNvPr>
        <xdr:cNvSpPr>
          <a:spLocks noChangeArrowheads="1"/>
        </xdr:cNvSpPr>
      </xdr:nvSpPr>
      <xdr:spPr bwMode="auto">
        <a:xfrm>
          <a:off x="2935111" y="4934303"/>
          <a:ext cx="684389" cy="667808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10</xdr:row>
      <xdr:rowOff>9525</xdr:rowOff>
    </xdr:from>
    <xdr:to>
      <xdr:col>48</xdr:col>
      <xdr:colOff>0</xdr:colOff>
      <xdr:row>12</xdr:row>
      <xdr:rowOff>180975</xdr:rowOff>
    </xdr:to>
    <xdr:sp macro="" textlink="">
      <xdr:nvSpPr>
        <xdr:cNvPr id="29" name="AutoShape 16">
          <a:extLst>
            <a:ext uri="{FF2B5EF4-FFF2-40B4-BE49-F238E27FC236}">
              <a16:creationId xmlns:a16="http://schemas.microsoft.com/office/drawing/2014/main" id="{347E5E1A-2C8C-452D-A68A-E60A0BC97D3D}"/>
            </a:ext>
          </a:extLst>
        </xdr:cNvPr>
        <xdr:cNvSpPr>
          <a:spLocks noChangeArrowheads="1"/>
        </xdr:cNvSpPr>
      </xdr:nvSpPr>
      <xdr:spPr bwMode="auto">
        <a:xfrm>
          <a:off x="874889" y="6288969"/>
          <a:ext cx="684389" cy="62300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10</xdr:row>
      <xdr:rowOff>0</xdr:rowOff>
    </xdr:from>
    <xdr:to>
      <xdr:col>56</xdr:col>
      <xdr:colOff>0</xdr:colOff>
      <xdr:row>12</xdr:row>
      <xdr:rowOff>180975</xdr:rowOff>
    </xdr:to>
    <xdr:sp macro="" textlink="">
      <xdr:nvSpPr>
        <xdr:cNvPr id="30" name="AutoShape 17">
          <a:extLst>
            <a:ext uri="{FF2B5EF4-FFF2-40B4-BE49-F238E27FC236}">
              <a16:creationId xmlns:a16="http://schemas.microsoft.com/office/drawing/2014/main" id="{16C096CF-16C5-4ECA-813A-50F7D8A57D15}"/>
            </a:ext>
          </a:extLst>
        </xdr:cNvPr>
        <xdr:cNvSpPr>
          <a:spLocks noChangeArrowheads="1"/>
        </xdr:cNvSpPr>
      </xdr:nvSpPr>
      <xdr:spPr bwMode="auto">
        <a:xfrm>
          <a:off x="1905000" y="6279444"/>
          <a:ext cx="684389" cy="63253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104775</xdr:colOff>
      <xdr:row>7</xdr:row>
      <xdr:rowOff>9525</xdr:rowOff>
    </xdr:from>
    <xdr:to>
      <xdr:col>47</xdr:col>
      <xdr:colOff>57150</xdr:colOff>
      <xdr:row>10</xdr:row>
      <xdr:rowOff>9525</xdr:rowOff>
    </xdr:to>
    <xdr:sp macro="" textlink="">
      <xdr:nvSpPr>
        <xdr:cNvPr id="31" name="AutoShape 24">
          <a:extLst>
            <a:ext uri="{FF2B5EF4-FFF2-40B4-BE49-F238E27FC236}">
              <a16:creationId xmlns:a16="http://schemas.microsoft.com/office/drawing/2014/main" id="{DEE26593-9647-4961-893B-72554DDA0240}"/>
            </a:ext>
          </a:extLst>
        </xdr:cNvPr>
        <xdr:cNvSpPr>
          <a:spLocks noChangeArrowheads="1"/>
        </xdr:cNvSpPr>
      </xdr:nvSpPr>
      <xdr:spPr bwMode="auto">
        <a:xfrm>
          <a:off x="874536" y="5611636"/>
          <a:ext cx="686153" cy="67733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7</xdr:row>
      <xdr:rowOff>0</xdr:rowOff>
    </xdr:from>
    <xdr:to>
      <xdr:col>72</xdr:col>
      <xdr:colOff>9525</xdr:colOff>
      <xdr:row>10</xdr:row>
      <xdr:rowOff>0</xdr:rowOff>
    </xdr:to>
    <xdr:sp macro="" textlink="">
      <xdr:nvSpPr>
        <xdr:cNvPr id="32" name="AutoShape 70">
          <a:extLst>
            <a:ext uri="{FF2B5EF4-FFF2-40B4-BE49-F238E27FC236}">
              <a16:creationId xmlns:a16="http://schemas.microsoft.com/office/drawing/2014/main" id="{E97981C7-07F1-4266-83F9-25F4B2905017}"/>
            </a:ext>
          </a:extLst>
        </xdr:cNvPr>
        <xdr:cNvSpPr>
          <a:spLocks noChangeArrowheads="1"/>
        </xdr:cNvSpPr>
      </xdr:nvSpPr>
      <xdr:spPr bwMode="auto">
        <a:xfrm>
          <a:off x="3965222" y="5602111"/>
          <a:ext cx="693914" cy="67733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4</xdr:row>
      <xdr:rowOff>9525</xdr:rowOff>
    </xdr:from>
    <xdr:to>
      <xdr:col>72</xdr:col>
      <xdr:colOff>0</xdr:colOff>
      <xdr:row>7</xdr:row>
      <xdr:rowOff>0</xdr:rowOff>
    </xdr:to>
    <xdr:sp macro="" textlink="">
      <xdr:nvSpPr>
        <xdr:cNvPr id="33" name="AutoShape 71">
          <a:extLst>
            <a:ext uri="{FF2B5EF4-FFF2-40B4-BE49-F238E27FC236}">
              <a16:creationId xmlns:a16="http://schemas.microsoft.com/office/drawing/2014/main" id="{829A9E07-0237-456F-9B2C-9B1C22B252AA}"/>
            </a:ext>
          </a:extLst>
        </xdr:cNvPr>
        <xdr:cNvSpPr>
          <a:spLocks noChangeArrowheads="1"/>
        </xdr:cNvSpPr>
      </xdr:nvSpPr>
      <xdr:spPr bwMode="auto">
        <a:xfrm>
          <a:off x="3965222" y="4934303"/>
          <a:ext cx="684389" cy="667808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13</xdr:row>
      <xdr:rowOff>9525</xdr:rowOff>
    </xdr:from>
    <xdr:to>
      <xdr:col>48</xdr:col>
      <xdr:colOff>0</xdr:colOff>
      <xdr:row>16</xdr:row>
      <xdr:rowOff>0</xdr:rowOff>
    </xdr:to>
    <xdr:sp macro="" textlink="">
      <xdr:nvSpPr>
        <xdr:cNvPr id="34" name="AutoShape 86">
          <a:extLst>
            <a:ext uri="{FF2B5EF4-FFF2-40B4-BE49-F238E27FC236}">
              <a16:creationId xmlns:a16="http://schemas.microsoft.com/office/drawing/2014/main" id="{5663F2FC-D065-446E-ABD8-4234FC3F9DF8}"/>
            </a:ext>
          </a:extLst>
        </xdr:cNvPr>
        <xdr:cNvSpPr>
          <a:spLocks noChangeArrowheads="1"/>
        </xdr:cNvSpPr>
      </xdr:nvSpPr>
      <xdr:spPr bwMode="auto">
        <a:xfrm>
          <a:off x="874889" y="6966303"/>
          <a:ext cx="684389" cy="667808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13</xdr:row>
      <xdr:rowOff>0</xdr:rowOff>
    </xdr:from>
    <xdr:to>
      <xdr:col>56</xdr:col>
      <xdr:colOff>0</xdr:colOff>
      <xdr:row>15</xdr:row>
      <xdr:rowOff>180975</xdr:rowOff>
    </xdr:to>
    <xdr:sp macro="" textlink="">
      <xdr:nvSpPr>
        <xdr:cNvPr id="35" name="AutoShape 87">
          <a:extLst>
            <a:ext uri="{FF2B5EF4-FFF2-40B4-BE49-F238E27FC236}">
              <a16:creationId xmlns:a16="http://schemas.microsoft.com/office/drawing/2014/main" id="{03905CA4-CA58-4141-AB4D-FF303D7759A7}"/>
            </a:ext>
          </a:extLst>
        </xdr:cNvPr>
        <xdr:cNvSpPr>
          <a:spLocks noChangeArrowheads="1"/>
        </xdr:cNvSpPr>
      </xdr:nvSpPr>
      <xdr:spPr bwMode="auto">
        <a:xfrm>
          <a:off x="1905000" y="6956778"/>
          <a:ext cx="684389" cy="63253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13</xdr:row>
      <xdr:rowOff>0</xdr:rowOff>
    </xdr:from>
    <xdr:to>
      <xdr:col>64</xdr:col>
      <xdr:colOff>0</xdr:colOff>
      <xdr:row>15</xdr:row>
      <xdr:rowOff>180975</xdr:rowOff>
    </xdr:to>
    <xdr:sp macro="" textlink="">
      <xdr:nvSpPr>
        <xdr:cNvPr id="36" name="AutoShape 88">
          <a:extLst>
            <a:ext uri="{FF2B5EF4-FFF2-40B4-BE49-F238E27FC236}">
              <a16:creationId xmlns:a16="http://schemas.microsoft.com/office/drawing/2014/main" id="{464D5B49-4E3D-4C84-9D1A-01AA048F9B4A}"/>
            </a:ext>
          </a:extLst>
        </xdr:cNvPr>
        <xdr:cNvSpPr>
          <a:spLocks noChangeArrowheads="1"/>
        </xdr:cNvSpPr>
      </xdr:nvSpPr>
      <xdr:spPr bwMode="auto">
        <a:xfrm>
          <a:off x="2935111" y="6956778"/>
          <a:ext cx="684389" cy="63253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10</xdr:row>
      <xdr:rowOff>0</xdr:rowOff>
    </xdr:from>
    <xdr:to>
      <xdr:col>72</xdr:col>
      <xdr:colOff>9525</xdr:colOff>
      <xdr:row>13</xdr:row>
      <xdr:rowOff>0</xdr:rowOff>
    </xdr:to>
    <xdr:sp macro="" textlink="">
      <xdr:nvSpPr>
        <xdr:cNvPr id="37" name="AutoShape 89">
          <a:extLst>
            <a:ext uri="{FF2B5EF4-FFF2-40B4-BE49-F238E27FC236}">
              <a16:creationId xmlns:a16="http://schemas.microsoft.com/office/drawing/2014/main" id="{A6204307-1667-44A5-A69A-F902E0770587}"/>
            </a:ext>
          </a:extLst>
        </xdr:cNvPr>
        <xdr:cNvSpPr>
          <a:spLocks noChangeArrowheads="1"/>
        </xdr:cNvSpPr>
      </xdr:nvSpPr>
      <xdr:spPr bwMode="auto">
        <a:xfrm>
          <a:off x="3965222" y="6279444"/>
          <a:ext cx="693914" cy="67733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79</xdr:row>
      <xdr:rowOff>0</xdr:rowOff>
    </xdr:from>
    <xdr:to>
      <xdr:col>25</xdr:col>
      <xdr:colOff>9525</xdr:colOff>
      <xdr:row>82</xdr:row>
      <xdr:rowOff>0</xdr:rowOff>
    </xdr:to>
    <xdr:sp macro="" textlink="">
      <xdr:nvSpPr>
        <xdr:cNvPr id="38" name="AutoShape 13">
          <a:extLst>
            <a:ext uri="{FF2B5EF4-FFF2-40B4-BE49-F238E27FC236}">
              <a16:creationId xmlns:a16="http://schemas.microsoft.com/office/drawing/2014/main" id="{CDC8DC25-DCDC-4AAB-94B7-5B6FFEA9D3E9}"/>
            </a:ext>
          </a:extLst>
        </xdr:cNvPr>
        <xdr:cNvSpPr>
          <a:spLocks noChangeArrowheads="1"/>
        </xdr:cNvSpPr>
      </xdr:nvSpPr>
      <xdr:spPr bwMode="auto">
        <a:xfrm>
          <a:off x="2935111" y="13730111"/>
          <a:ext cx="693914" cy="67733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76</xdr:row>
      <xdr:rowOff>0</xdr:rowOff>
    </xdr:from>
    <xdr:to>
      <xdr:col>17</xdr:col>
      <xdr:colOff>9525</xdr:colOff>
      <xdr:row>79</xdr:row>
      <xdr:rowOff>0</xdr:rowOff>
    </xdr:to>
    <xdr:sp macro="" textlink="">
      <xdr:nvSpPr>
        <xdr:cNvPr id="39" name="AutoShape 14">
          <a:extLst>
            <a:ext uri="{FF2B5EF4-FFF2-40B4-BE49-F238E27FC236}">
              <a16:creationId xmlns:a16="http://schemas.microsoft.com/office/drawing/2014/main" id="{7287984D-A9FE-49E3-8B9C-9745DCE694F8}"/>
            </a:ext>
          </a:extLst>
        </xdr:cNvPr>
        <xdr:cNvSpPr>
          <a:spLocks noChangeArrowheads="1"/>
        </xdr:cNvSpPr>
      </xdr:nvSpPr>
      <xdr:spPr bwMode="auto">
        <a:xfrm>
          <a:off x="1914525" y="13052778"/>
          <a:ext cx="684389" cy="67733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76</xdr:row>
      <xdr:rowOff>9525</xdr:rowOff>
    </xdr:from>
    <xdr:to>
      <xdr:col>25</xdr:col>
      <xdr:colOff>0</xdr:colOff>
      <xdr:row>79</xdr:row>
      <xdr:rowOff>0</xdr:rowOff>
    </xdr:to>
    <xdr:sp macro="" textlink="">
      <xdr:nvSpPr>
        <xdr:cNvPr id="40" name="AutoShape 15">
          <a:extLst>
            <a:ext uri="{FF2B5EF4-FFF2-40B4-BE49-F238E27FC236}">
              <a16:creationId xmlns:a16="http://schemas.microsoft.com/office/drawing/2014/main" id="{E720D592-7D45-4539-9CF1-402D2ED5C6EE}"/>
            </a:ext>
          </a:extLst>
        </xdr:cNvPr>
        <xdr:cNvSpPr>
          <a:spLocks noChangeArrowheads="1"/>
        </xdr:cNvSpPr>
      </xdr:nvSpPr>
      <xdr:spPr bwMode="auto">
        <a:xfrm>
          <a:off x="2935111" y="13062303"/>
          <a:ext cx="684389" cy="667808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9525</xdr:rowOff>
    </xdr:from>
    <xdr:to>
      <xdr:col>9</xdr:col>
      <xdr:colOff>0</xdr:colOff>
      <xdr:row>84</xdr:row>
      <xdr:rowOff>180975</xdr:rowOff>
    </xdr:to>
    <xdr:sp macro="" textlink="">
      <xdr:nvSpPr>
        <xdr:cNvPr id="41" name="AutoShape 16">
          <a:extLst>
            <a:ext uri="{FF2B5EF4-FFF2-40B4-BE49-F238E27FC236}">
              <a16:creationId xmlns:a16="http://schemas.microsoft.com/office/drawing/2014/main" id="{E4F8C034-42C7-4D99-8E59-1251D141EF5B}"/>
            </a:ext>
          </a:extLst>
        </xdr:cNvPr>
        <xdr:cNvSpPr>
          <a:spLocks noChangeArrowheads="1"/>
        </xdr:cNvSpPr>
      </xdr:nvSpPr>
      <xdr:spPr bwMode="auto">
        <a:xfrm>
          <a:off x="874889" y="14416969"/>
          <a:ext cx="684389" cy="62300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82</xdr:row>
      <xdr:rowOff>0</xdr:rowOff>
    </xdr:from>
    <xdr:to>
      <xdr:col>17</xdr:col>
      <xdr:colOff>0</xdr:colOff>
      <xdr:row>84</xdr:row>
      <xdr:rowOff>180975</xdr:rowOff>
    </xdr:to>
    <xdr:sp macro="" textlink="">
      <xdr:nvSpPr>
        <xdr:cNvPr id="42" name="AutoShape 17">
          <a:extLst>
            <a:ext uri="{FF2B5EF4-FFF2-40B4-BE49-F238E27FC236}">
              <a16:creationId xmlns:a16="http://schemas.microsoft.com/office/drawing/2014/main" id="{F0F83160-99F6-4160-B4E1-8BD1D00004AC}"/>
            </a:ext>
          </a:extLst>
        </xdr:cNvPr>
        <xdr:cNvSpPr>
          <a:spLocks noChangeArrowheads="1"/>
        </xdr:cNvSpPr>
      </xdr:nvSpPr>
      <xdr:spPr bwMode="auto">
        <a:xfrm>
          <a:off x="1905000" y="14407444"/>
          <a:ext cx="684389" cy="63253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79</xdr:row>
      <xdr:rowOff>9525</xdr:rowOff>
    </xdr:from>
    <xdr:to>
      <xdr:col>8</xdr:col>
      <xdr:colOff>57150</xdr:colOff>
      <xdr:row>82</xdr:row>
      <xdr:rowOff>9525</xdr:rowOff>
    </xdr:to>
    <xdr:sp macro="" textlink="">
      <xdr:nvSpPr>
        <xdr:cNvPr id="43" name="AutoShape 24">
          <a:extLst>
            <a:ext uri="{FF2B5EF4-FFF2-40B4-BE49-F238E27FC236}">
              <a16:creationId xmlns:a16="http://schemas.microsoft.com/office/drawing/2014/main" id="{A10ED840-EB6A-4C8E-93F1-E06C05484DC7}"/>
            </a:ext>
          </a:extLst>
        </xdr:cNvPr>
        <xdr:cNvSpPr>
          <a:spLocks noChangeArrowheads="1"/>
        </xdr:cNvSpPr>
      </xdr:nvSpPr>
      <xdr:spPr bwMode="auto">
        <a:xfrm>
          <a:off x="874536" y="13739636"/>
          <a:ext cx="686153" cy="67733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79</xdr:row>
      <xdr:rowOff>0</xdr:rowOff>
    </xdr:from>
    <xdr:to>
      <xdr:col>33</xdr:col>
      <xdr:colOff>9525</xdr:colOff>
      <xdr:row>82</xdr:row>
      <xdr:rowOff>0</xdr:rowOff>
    </xdr:to>
    <xdr:sp macro="" textlink="">
      <xdr:nvSpPr>
        <xdr:cNvPr id="44" name="AutoShape 70">
          <a:extLst>
            <a:ext uri="{FF2B5EF4-FFF2-40B4-BE49-F238E27FC236}">
              <a16:creationId xmlns:a16="http://schemas.microsoft.com/office/drawing/2014/main" id="{67687398-5EDD-452B-9EA8-45729F582631}"/>
            </a:ext>
          </a:extLst>
        </xdr:cNvPr>
        <xdr:cNvSpPr>
          <a:spLocks noChangeArrowheads="1"/>
        </xdr:cNvSpPr>
      </xdr:nvSpPr>
      <xdr:spPr bwMode="auto">
        <a:xfrm>
          <a:off x="3965222" y="13730111"/>
          <a:ext cx="693914" cy="67733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76</xdr:row>
      <xdr:rowOff>9525</xdr:rowOff>
    </xdr:from>
    <xdr:to>
      <xdr:col>33</xdr:col>
      <xdr:colOff>0</xdr:colOff>
      <xdr:row>79</xdr:row>
      <xdr:rowOff>0</xdr:rowOff>
    </xdr:to>
    <xdr:sp macro="" textlink="">
      <xdr:nvSpPr>
        <xdr:cNvPr id="45" name="AutoShape 71">
          <a:extLst>
            <a:ext uri="{FF2B5EF4-FFF2-40B4-BE49-F238E27FC236}">
              <a16:creationId xmlns:a16="http://schemas.microsoft.com/office/drawing/2014/main" id="{2D00A613-C1F5-4E36-BA27-FD002AF65E5F}"/>
            </a:ext>
          </a:extLst>
        </xdr:cNvPr>
        <xdr:cNvSpPr>
          <a:spLocks noChangeArrowheads="1"/>
        </xdr:cNvSpPr>
      </xdr:nvSpPr>
      <xdr:spPr bwMode="auto">
        <a:xfrm>
          <a:off x="3965222" y="13062303"/>
          <a:ext cx="684389" cy="667808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85</xdr:row>
      <xdr:rowOff>9525</xdr:rowOff>
    </xdr:from>
    <xdr:to>
      <xdr:col>9</xdr:col>
      <xdr:colOff>0</xdr:colOff>
      <xdr:row>88</xdr:row>
      <xdr:rowOff>0</xdr:rowOff>
    </xdr:to>
    <xdr:sp macro="" textlink="">
      <xdr:nvSpPr>
        <xdr:cNvPr id="46" name="AutoShape 86">
          <a:extLst>
            <a:ext uri="{FF2B5EF4-FFF2-40B4-BE49-F238E27FC236}">
              <a16:creationId xmlns:a16="http://schemas.microsoft.com/office/drawing/2014/main" id="{8A9721D1-23B9-4BF1-9729-1EADAF1037FA}"/>
            </a:ext>
          </a:extLst>
        </xdr:cNvPr>
        <xdr:cNvSpPr>
          <a:spLocks noChangeArrowheads="1"/>
        </xdr:cNvSpPr>
      </xdr:nvSpPr>
      <xdr:spPr bwMode="auto">
        <a:xfrm>
          <a:off x="874889" y="15094303"/>
          <a:ext cx="684389" cy="667808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85</xdr:row>
      <xdr:rowOff>0</xdr:rowOff>
    </xdr:from>
    <xdr:to>
      <xdr:col>17</xdr:col>
      <xdr:colOff>0</xdr:colOff>
      <xdr:row>87</xdr:row>
      <xdr:rowOff>180975</xdr:rowOff>
    </xdr:to>
    <xdr:sp macro="" textlink="">
      <xdr:nvSpPr>
        <xdr:cNvPr id="47" name="AutoShape 87">
          <a:extLst>
            <a:ext uri="{FF2B5EF4-FFF2-40B4-BE49-F238E27FC236}">
              <a16:creationId xmlns:a16="http://schemas.microsoft.com/office/drawing/2014/main" id="{F6CE088C-EDC2-405B-A6C8-E38827DE227E}"/>
            </a:ext>
          </a:extLst>
        </xdr:cNvPr>
        <xdr:cNvSpPr>
          <a:spLocks noChangeArrowheads="1"/>
        </xdr:cNvSpPr>
      </xdr:nvSpPr>
      <xdr:spPr bwMode="auto">
        <a:xfrm>
          <a:off x="1905000" y="15084778"/>
          <a:ext cx="684389" cy="63253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85</xdr:row>
      <xdr:rowOff>0</xdr:rowOff>
    </xdr:from>
    <xdr:to>
      <xdr:col>25</xdr:col>
      <xdr:colOff>0</xdr:colOff>
      <xdr:row>87</xdr:row>
      <xdr:rowOff>180975</xdr:rowOff>
    </xdr:to>
    <xdr:sp macro="" textlink="">
      <xdr:nvSpPr>
        <xdr:cNvPr id="48" name="AutoShape 88">
          <a:extLst>
            <a:ext uri="{FF2B5EF4-FFF2-40B4-BE49-F238E27FC236}">
              <a16:creationId xmlns:a16="http://schemas.microsoft.com/office/drawing/2014/main" id="{58801D69-E7BE-42D4-AB4E-0649D5AB42CF}"/>
            </a:ext>
          </a:extLst>
        </xdr:cNvPr>
        <xdr:cNvSpPr>
          <a:spLocks noChangeArrowheads="1"/>
        </xdr:cNvSpPr>
      </xdr:nvSpPr>
      <xdr:spPr bwMode="auto">
        <a:xfrm>
          <a:off x="2935111" y="15084778"/>
          <a:ext cx="684389" cy="63253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82</xdr:row>
      <xdr:rowOff>0</xdr:rowOff>
    </xdr:from>
    <xdr:to>
      <xdr:col>33</xdr:col>
      <xdr:colOff>9525</xdr:colOff>
      <xdr:row>85</xdr:row>
      <xdr:rowOff>0</xdr:rowOff>
    </xdr:to>
    <xdr:sp macro="" textlink="">
      <xdr:nvSpPr>
        <xdr:cNvPr id="49" name="AutoShape 89">
          <a:extLst>
            <a:ext uri="{FF2B5EF4-FFF2-40B4-BE49-F238E27FC236}">
              <a16:creationId xmlns:a16="http://schemas.microsoft.com/office/drawing/2014/main" id="{9924FCB5-99D0-461B-AB1F-F8D43E266653}"/>
            </a:ext>
          </a:extLst>
        </xdr:cNvPr>
        <xdr:cNvSpPr>
          <a:spLocks noChangeArrowheads="1"/>
        </xdr:cNvSpPr>
      </xdr:nvSpPr>
      <xdr:spPr bwMode="auto">
        <a:xfrm>
          <a:off x="3965222" y="14407444"/>
          <a:ext cx="693914" cy="67733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79</xdr:row>
      <xdr:rowOff>0</xdr:rowOff>
    </xdr:from>
    <xdr:to>
      <xdr:col>64</xdr:col>
      <xdr:colOff>9525</xdr:colOff>
      <xdr:row>82</xdr:row>
      <xdr:rowOff>0</xdr:rowOff>
    </xdr:to>
    <xdr:sp macro="" textlink="">
      <xdr:nvSpPr>
        <xdr:cNvPr id="56" name="AutoShape 13">
          <a:extLst>
            <a:ext uri="{FF2B5EF4-FFF2-40B4-BE49-F238E27FC236}">
              <a16:creationId xmlns:a16="http://schemas.microsoft.com/office/drawing/2014/main" id="{F2CC3439-B1AB-437D-A566-48064DDE6849}"/>
            </a:ext>
          </a:extLst>
        </xdr:cNvPr>
        <xdr:cNvSpPr>
          <a:spLocks noChangeArrowheads="1"/>
        </xdr:cNvSpPr>
      </xdr:nvSpPr>
      <xdr:spPr bwMode="auto">
        <a:xfrm>
          <a:off x="8974667" y="13730111"/>
          <a:ext cx="693914" cy="67733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</xdr:colOff>
      <xdr:row>76</xdr:row>
      <xdr:rowOff>0</xdr:rowOff>
    </xdr:from>
    <xdr:to>
      <xdr:col>56</xdr:col>
      <xdr:colOff>9525</xdr:colOff>
      <xdr:row>79</xdr:row>
      <xdr:rowOff>0</xdr:rowOff>
    </xdr:to>
    <xdr:sp macro="" textlink="">
      <xdr:nvSpPr>
        <xdr:cNvPr id="57" name="AutoShape 14">
          <a:extLst>
            <a:ext uri="{FF2B5EF4-FFF2-40B4-BE49-F238E27FC236}">
              <a16:creationId xmlns:a16="http://schemas.microsoft.com/office/drawing/2014/main" id="{238E847E-EFC5-4C69-B0B4-23C27997C1DC}"/>
            </a:ext>
          </a:extLst>
        </xdr:cNvPr>
        <xdr:cNvSpPr>
          <a:spLocks noChangeArrowheads="1"/>
        </xdr:cNvSpPr>
      </xdr:nvSpPr>
      <xdr:spPr bwMode="auto">
        <a:xfrm>
          <a:off x="7954081" y="13052778"/>
          <a:ext cx="684388" cy="67733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76</xdr:row>
      <xdr:rowOff>9525</xdr:rowOff>
    </xdr:from>
    <xdr:to>
      <xdr:col>64</xdr:col>
      <xdr:colOff>0</xdr:colOff>
      <xdr:row>79</xdr:row>
      <xdr:rowOff>0</xdr:rowOff>
    </xdr:to>
    <xdr:sp macro="" textlink="">
      <xdr:nvSpPr>
        <xdr:cNvPr id="58" name="AutoShape 15">
          <a:extLst>
            <a:ext uri="{FF2B5EF4-FFF2-40B4-BE49-F238E27FC236}">
              <a16:creationId xmlns:a16="http://schemas.microsoft.com/office/drawing/2014/main" id="{8A1C26D4-4364-41E7-9DC5-69E71F769329}"/>
            </a:ext>
          </a:extLst>
        </xdr:cNvPr>
        <xdr:cNvSpPr>
          <a:spLocks noChangeArrowheads="1"/>
        </xdr:cNvSpPr>
      </xdr:nvSpPr>
      <xdr:spPr bwMode="auto">
        <a:xfrm>
          <a:off x="8974667" y="13062303"/>
          <a:ext cx="684389" cy="667808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82</xdr:row>
      <xdr:rowOff>9525</xdr:rowOff>
    </xdr:from>
    <xdr:to>
      <xdr:col>48</xdr:col>
      <xdr:colOff>0</xdr:colOff>
      <xdr:row>84</xdr:row>
      <xdr:rowOff>180975</xdr:rowOff>
    </xdr:to>
    <xdr:sp macro="" textlink="">
      <xdr:nvSpPr>
        <xdr:cNvPr id="59" name="AutoShape 16">
          <a:extLst>
            <a:ext uri="{FF2B5EF4-FFF2-40B4-BE49-F238E27FC236}">
              <a16:creationId xmlns:a16="http://schemas.microsoft.com/office/drawing/2014/main" id="{0E2EA8EB-4352-4C2E-B5A9-006F309AAA50}"/>
            </a:ext>
          </a:extLst>
        </xdr:cNvPr>
        <xdr:cNvSpPr>
          <a:spLocks noChangeArrowheads="1"/>
        </xdr:cNvSpPr>
      </xdr:nvSpPr>
      <xdr:spPr bwMode="auto">
        <a:xfrm>
          <a:off x="6914444" y="14416969"/>
          <a:ext cx="684389" cy="62300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82</xdr:row>
      <xdr:rowOff>0</xdr:rowOff>
    </xdr:from>
    <xdr:to>
      <xdr:col>56</xdr:col>
      <xdr:colOff>0</xdr:colOff>
      <xdr:row>84</xdr:row>
      <xdr:rowOff>180975</xdr:rowOff>
    </xdr:to>
    <xdr:sp macro="" textlink="">
      <xdr:nvSpPr>
        <xdr:cNvPr id="60" name="AutoShape 17">
          <a:extLst>
            <a:ext uri="{FF2B5EF4-FFF2-40B4-BE49-F238E27FC236}">
              <a16:creationId xmlns:a16="http://schemas.microsoft.com/office/drawing/2014/main" id="{6B714CDB-98BA-4E42-961F-6EE216915340}"/>
            </a:ext>
          </a:extLst>
        </xdr:cNvPr>
        <xdr:cNvSpPr>
          <a:spLocks noChangeArrowheads="1"/>
        </xdr:cNvSpPr>
      </xdr:nvSpPr>
      <xdr:spPr bwMode="auto">
        <a:xfrm>
          <a:off x="7944556" y="14407444"/>
          <a:ext cx="684388" cy="63253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104775</xdr:colOff>
      <xdr:row>79</xdr:row>
      <xdr:rowOff>9525</xdr:rowOff>
    </xdr:from>
    <xdr:to>
      <xdr:col>47</xdr:col>
      <xdr:colOff>57150</xdr:colOff>
      <xdr:row>82</xdr:row>
      <xdr:rowOff>9525</xdr:rowOff>
    </xdr:to>
    <xdr:sp macro="" textlink="">
      <xdr:nvSpPr>
        <xdr:cNvPr id="61" name="AutoShape 24">
          <a:extLst>
            <a:ext uri="{FF2B5EF4-FFF2-40B4-BE49-F238E27FC236}">
              <a16:creationId xmlns:a16="http://schemas.microsoft.com/office/drawing/2014/main" id="{4E4209EF-0EB1-43C2-9104-814105C8161E}"/>
            </a:ext>
          </a:extLst>
        </xdr:cNvPr>
        <xdr:cNvSpPr>
          <a:spLocks noChangeArrowheads="1"/>
        </xdr:cNvSpPr>
      </xdr:nvSpPr>
      <xdr:spPr bwMode="auto">
        <a:xfrm>
          <a:off x="6914092" y="13739636"/>
          <a:ext cx="686152" cy="67733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79</xdr:row>
      <xdr:rowOff>0</xdr:rowOff>
    </xdr:from>
    <xdr:to>
      <xdr:col>72</xdr:col>
      <xdr:colOff>9525</xdr:colOff>
      <xdr:row>82</xdr:row>
      <xdr:rowOff>0</xdr:rowOff>
    </xdr:to>
    <xdr:sp macro="" textlink="">
      <xdr:nvSpPr>
        <xdr:cNvPr id="74" name="AutoShape 70">
          <a:extLst>
            <a:ext uri="{FF2B5EF4-FFF2-40B4-BE49-F238E27FC236}">
              <a16:creationId xmlns:a16="http://schemas.microsoft.com/office/drawing/2014/main" id="{DE243CAC-1C70-4E72-BE95-E3137D77910E}"/>
            </a:ext>
          </a:extLst>
        </xdr:cNvPr>
        <xdr:cNvSpPr>
          <a:spLocks noChangeArrowheads="1"/>
        </xdr:cNvSpPr>
      </xdr:nvSpPr>
      <xdr:spPr bwMode="auto">
        <a:xfrm>
          <a:off x="10004778" y="13730111"/>
          <a:ext cx="785636" cy="67733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76</xdr:row>
      <xdr:rowOff>9525</xdr:rowOff>
    </xdr:from>
    <xdr:to>
      <xdr:col>72</xdr:col>
      <xdr:colOff>0</xdr:colOff>
      <xdr:row>79</xdr:row>
      <xdr:rowOff>0</xdr:rowOff>
    </xdr:to>
    <xdr:sp macro="" textlink="">
      <xdr:nvSpPr>
        <xdr:cNvPr id="165" name="AutoShape 71">
          <a:extLst>
            <a:ext uri="{FF2B5EF4-FFF2-40B4-BE49-F238E27FC236}">
              <a16:creationId xmlns:a16="http://schemas.microsoft.com/office/drawing/2014/main" id="{4BB86412-8BA1-43AE-B256-16E2C691BCA3}"/>
            </a:ext>
          </a:extLst>
        </xdr:cNvPr>
        <xdr:cNvSpPr>
          <a:spLocks noChangeArrowheads="1"/>
        </xdr:cNvSpPr>
      </xdr:nvSpPr>
      <xdr:spPr bwMode="auto">
        <a:xfrm>
          <a:off x="10004778" y="13062303"/>
          <a:ext cx="776111" cy="667808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85</xdr:row>
      <xdr:rowOff>9525</xdr:rowOff>
    </xdr:from>
    <xdr:to>
      <xdr:col>48</xdr:col>
      <xdr:colOff>0</xdr:colOff>
      <xdr:row>88</xdr:row>
      <xdr:rowOff>0</xdr:rowOff>
    </xdr:to>
    <xdr:sp macro="" textlink="">
      <xdr:nvSpPr>
        <xdr:cNvPr id="166" name="AutoShape 86">
          <a:extLst>
            <a:ext uri="{FF2B5EF4-FFF2-40B4-BE49-F238E27FC236}">
              <a16:creationId xmlns:a16="http://schemas.microsoft.com/office/drawing/2014/main" id="{904D9EB1-A345-42EE-8FAD-964DEA14BC73}"/>
            </a:ext>
          </a:extLst>
        </xdr:cNvPr>
        <xdr:cNvSpPr>
          <a:spLocks noChangeArrowheads="1"/>
        </xdr:cNvSpPr>
      </xdr:nvSpPr>
      <xdr:spPr bwMode="auto">
        <a:xfrm>
          <a:off x="6914444" y="15094303"/>
          <a:ext cx="684389" cy="667808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85</xdr:row>
      <xdr:rowOff>0</xdr:rowOff>
    </xdr:from>
    <xdr:to>
      <xdr:col>56</xdr:col>
      <xdr:colOff>0</xdr:colOff>
      <xdr:row>87</xdr:row>
      <xdr:rowOff>180975</xdr:rowOff>
    </xdr:to>
    <xdr:sp macro="" textlink="">
      <xdr:nvSpPr>
        <xdr:cNvPr id="167" name="AutoShape 87">
          <a:extLst>
            <a:ext uri="{FF2B5EF4-FFF2-40B4-BE49-F238E27FC236}">
              <a16:creationId xmlns:a16="http://schemas.microsoft.com/office/drawing/2014/main" id="{E714B3DF-2360-4DD7-94E0-767C332AF97D}"/>
            </a:ext>
          </a:extLst>
        </xdr:cNvPr>
        <xdr:cNvSpPr>
          <a:spLocks noChangeArrowheads="1"/>
        </xdr:cNvSpPr>
      </xdr:nvSpPr>
      <xdr:spPr bwMode="auto">
        <a:xfrm>
          <a:off x="7944556" y="15084778"/>
          <a:ext cx="684388" cy="63253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85</xdr:row>
      <xdr:rowOff>0</xdr:rowOff>
    </xdr:from>
    <xdr:to>
      <xdr:col>64</xdr:col>
      <xdr:colOff>0</xdr:colOff>
      <xdr:row>87</xdr:row>
      <xdr:rowOff>180975</xdr:rowOff>
    </xdr:to>
    <xdr:sp macro="" textlink="">
      <xdr:nvSpPr>
        <xdr:cNvPr id="168" name="AutoShape 88">
          <a:extLst>
            <a:ext uri="{FF2B5EF4-FFF2-40B4-BE49-F238E27FC236}">
              <a16:creationId xmlns:a16="http://schemas.microsoft.com/office/drawing/2014/main" id="{A82259F1-6530-4F51-9F42-E761E5CDF004}"/>
            </a:ext>
          </a:extLst>
        </xdr:cNvPr>
        <xdr:cNvSpPr>
          <a:spLocks noChangeArrowheads="1"/>
        </xdr:cNvSpPr>
      </xdr:nvSpPr>
      <xdr:spPr bwMode="auto">
        <a:xfrm>
          <a:off x="8974667" y="15084778"/>
          <a:ext cx="684389" cy="63253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82</xdr:row>
      <xdr:rowOff>0</xdr:rowOff>
    </xdr:from>
    <xdr:to>
      <xdr:col>72</xdr:col>
      <xdr:colOff>9525</xdr:colOff>
      <xdr:row>85</xdr:row>
      <xdr:rowOff>0</xdr:rowOff>
    </xdr:to>
    <xdr:sp macro="" textlink="">
      <xdr:nvSpPr>
        <xdr:cNvPr id="169" name="AutoShape 89">
          <a:extLst>
            <a:ext uri="{FF2B5EF4-FFF2-40B4-BE49-F238E27FC236}">
              <a16:creationId xmlns:a16="http://schemas.microsoft.com/office/drawing/2014/main" id="{6C062DDE-6E4E-4163-BA7E-A2A3FC36E0E5}"/>
            </a:ext>
          </a:extLst>
        </xdr:cNvPr>
        <xdr:cNvSpPr>
          <a:spLocks noChangeArrowheads="1"/>
        </xdr:cNvSpPr>
      </xdr:nvSpPr>
      <xdr:spPr bwMode="auto">
        <a:xfrm>
          <a:off x="10004778" y="14407444"/>
          <a:ext cx="785636" cy="67733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</xdr:colOff>
      <xdr:row>76</xdr:row>
      <xdr:rowOff>0</xdr:rowOff>
    </xdr:from>
    <xdr:to>
      <xdr:col>56</xdr:col>
      <xdr:colOff>9525</xdr:colOff>
      <xdr:row>79</xdr:row>
      <xdr:rowOff>0</xdr:rowOff>
    </xdr:to>
    <xdr:sp macro="" textlink="">
      <xdr:nvSpPr>
        <xdr:cNvPr id="170" name="AutoShape 14">
          <a:extLst>
            <a:ext uri="{FF2B5EF4-FFF2-40B4-BE49-F238E27FC236}">
              <a16:creationId xmlns:a16="http://schemas.microsoft.com/office/drawing/2014/main" id="{FC943B42-D324-4715-AAEA-20EEE02D917E}"/>
            </a:ext>
          </a:extLst>
        </xdr:cNvPr>
        <xdr:cNvSpPr>
          <a:spLocks noChangeArrowheads="1"/>
        </xdr:cNvSpPr>
      </xdr:nvSpPr>
      <xdr:spPr bwMode="auto">
        <a:xfrm>
          <a:off x="7954081" y="13052778"/>
          <a:ext cx="684388" cy="67733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82</xdr:row>
      <xdr:rowOff>0</xdr:rowOff>
    </xdr:from>
    <xdr:to>
      <xdr:col>56</xdr:col>
      <xdr:colOff>0</xdr:colOff>
      <xdr:row>84</xdr:row>
      <xdr:rowOff>180975</xdr:rowOff>
    </xdr:to>
    <xdr:sp macro="" textlink="">
      <xdr:nvSpPr>
        <xdr:cNvPr id="171" name="AutoShape 17">
          <a:extLst>
            <a:ext uri="{FF2B5EF4-FFF2-40B4-BE49-F238E27FC236}">
              <a16:creationId xmlns:a16="http://schemas.microsoft.com/office/drawing/2014/main" id="{FB952CCE-B7F8-4043-8483-AF7B6B37D770}"/>
            </a:ext>
          </a:extLst>
        </xdr:cNvPr>
        <xdr:cNvSpPr>
          <a:spLocks noChangeArrowheads="1"/>
        </xdr:cNvSpPr>
      </xdr:nvSpPr>
      <xdr:spPr bwMode="auto">
        <a:xfrm>
          <a:off x="7944556" y="14407444"/>
          <a:ext cx="684388" cy="63253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85</xdr:row>
      <xdr:rowOff>0</xdr:rowOff>
    </xdr:from>
    <xdr:to>
      <xdr:col>56</xdr:col>
      <xdr:colOff>0</xdr:colOff>
      <xdr:row>87</xdr:row>
      <xdr:rowOff>180975</xdr:rowOff>
    </xdr:to>
    <xdr:sp macro="" textlink="">
      <xdr:nvSpPr>
        <xdr:cNvPr id="172" name="AutoShape 87">
          <a:extLst>
            <a:ext uri="{FF2B5EF4-FFF2-40B4-BE49-F238E27FC236}">
              <a16:creationId xmlns:a16="http://schemas.microsoft.com/office/drawing/2014/main" id="{FE63B504-9D30-4EAE-9719-9D02D8777075}"/>
            </a:ext>
          </a:extLst>
        </xdr:cNvPr>
        <xdr:cNvSpPr>
          <a:spLocks noChangeArrowheads="1"/>
        </xdr:cNvSpPr>
      </xdr:nvSpPr>
      <xdr:spPr bwMode="auto">
        <a:xfrm>
          <a:off x="7944556" y="15084778"/>
          <a:ext cx="684388" cy="63253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16</xdr:row>
      <xdr:rowOff>304800</xdr:rowOff>
    </xdr:from>
    <xdr:to>
      <xdr:col>18</xdr:col>
      <xdr:colOff>95250</xdr:colOff>
      <xdr:row>19</xdr:row>
      <xdr:rowOff>295275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4BF8985-1F1C-4370-BF3B-CAB211728DA3}"/>
            </a:ext>
          </a:extLst>
        </xdr:cNvPr>
        <xdr:cNvSpPr>
          <a:spLocks noChangeArrowheads="1"/>
        </xdr:cNvSpPr>
      </xdr:nvSpPr>
      <xdr:spPr bwMode="auto">
        <a:xfrm>
          <a:off x="2152650" y="4867275"/>
          <a:ext cx="1143000" cy="82867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24</xdr:row>
      <xdr:rowOff>304800</xdr:rowOff>
    </xdr:from>
    <xdr:to>
      <xdr:col>18</xdr:col>
      <xdr:colOff>95250</xdr:colOff>
      <xdr:row>27</xdr:row>
      <xdr:rowOff>295275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DC988E29-81D6-4D8B-8576-F923C2F02882}"/>
            </a:ext>
          </a:extLst>
        </xdr:cNvPr>
        <xdr:cNvSpPr>
          <a:spLocks noChangeArrowheads="1"/>
        </xdr:cNvSpPr>
      </xdr:nvSpPr>
      <xdr:spPr bwMode="auto">
        <a:xfrm>
          <a:off x="2152650" y="7077075"/>
          <a:ext cx="1143000" cy="82867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30</xdr:row>
      <xdr:rowOff>304800</xdr:rowOff>
    </xdr:from>
    <xdr:to>
      <xdr:col>26</xdr:col>
      <xdr:colOff>95250</xdr:colOff>
      <xdr:row>33</xdr:row>
      <xdr:rowOff>295275</xdr:rowOff>
    </xdr:to>
    <xdr:sp macro="" textlink="">
      <xdr:nvSpPr>
        <xdr:cNvPr id="25" name="AutoShape 5">
          <a:extLst>
            <a:ext uri="{FF2B5EF4-FFF2-40B4-BE49-F238E27FC236}">
              <a16:creationId xmlns:a16="http://schemas.microsoft.com/office/drawing/2014/main" id="{1395D851-622C-4953-9ABB-3B04DE8679ED}"/>
            </a:ext>
          </a:extLst>
        </xdr:cNvPr>
        <xdr:cNvSpPr>
          <a:spLocks noChangeArrowheads="1"/>
        </xdr:cNvSpPr>
      </xdr:nvSpPr>
      <xdr:spPr bwMode="auto">
        <a:xfrm>
          <a:off x="4133850" y="8734425"/>
          <a:ext cx="1143000" cy="82867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20</xdr:row>
      <xdr:rowOff>304800</xdr:rowOff>
    </xdr:from>
    <xdr:to>
      <xdr:col>30</xdr:col>
      <xdr:colOff>95250</xdr:colOff>
      <xdr:row>23</xdr:row>
      <xdr:rowOff>295275</xdr:rowOff>
    </xdr:to>
    <xdr:sp macro="" textlink="">
      <xdr:nvSpPr>
        <xdr:cNvPr id="26" name="AutoShape 6">
          <a:extLst>
            <a:ext uri="{FF2B5EF4-FFF2-40B4-BE49-F238E27FC236}">
              <a16:creationId xmlns:a16="http://schemas.microsoft.com/office/drawing/2014/main" id="{AA376E9D-201C-4952-9535-2F48C8D5ACAE}"/>
            </a:ext>
          </a:extLst>
        </xdr:cNvPr>
        <xdr:cNvSpPr>
          <a:spLocks noChangeArrowheads="1"/>
        </xdr:cNvSpPr>
      </xdr:nvSpPr>
      <xdr:spPr bwMode="auto">
        <a:xfrm>
          <a:off x="5181600" y="5972175"/>
          <a:ext cx="1076325" cy="82867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10</xdr:row>
      <xdr:rowOff>304800</xdr:rowOff>
    </xdr:from>
    <xdr:to>
      <xdr:col>26</xdr:col>
      <xdr:colOff>88900</xdr:colOff>
      <xdr:row>13</xdr:row>
      <xdr:rowOff>295275</xdr:rowOff>
    </xdr:to>
    <xdr:sp macro="" textlink="">
      <xdr:nvSpPr>
        <xdr:cNvPr id="27" name="AutoShape 7">
          <a:extLst>
            <a:ext uri="{FF2B5EF4-FFF2-40B4-BE49-F238E27FC236}">
              <a16:creationId xmlns:a16="http://schemas.microsoft.com/office/drawing/2014/main" id="{341669DA-E479-4941-945E-06A968929331}"/>
            </a:ext>
          </a:extLst>
        </xdr:cNvPr>
        <xdr:cNvSpPr>
          <a:spLocks noChangeArrowheads="1"/>
        </xdr:cNvSpPr>
      </xdr:nvSpPr>
      <xdr:spPr bwMode="auto">
        <a:xfrm>
          <a:off x="4133850" y="3209925"/>
          <a:ext cx="1136650" cy="82867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10</xdr:row>
      <xdr:rowOff>304800</xdr:rowOff>
    </xdr:from>
    <xdr:to>
      <xdr:col>53</xdr:col>
      <xdr:colOff>95250</xdr:colOff>
      <xdr:row>13</xdr:row>
      <xdr:rowOff>295275</xdr:rowOff>
    </xdr:to>
    <xdr:sp macro="" textlink="">
      <xdr:nvSpPr>
        <xdr:cNvPr id="28" name="AutoShape 8">
          <a:extLst>
            <a:ext uri="{FF2B5EF4-FFF2-40B4-BE49-F238E27FC236}">
              <a16:creationId xmlns:a16="http://schemas.microsoft.com/office/drawing/2014/main" id="{AD26217A-6505-4018-B8AB-DDB0B1DD9176}"/>
            </a:ext>
          </a:extLst>
        </xdr:cNvPr>
        <xdr:cNvSpPr>
          <a:spLocks noChangeArrowheads="1"/>
        </xdr:cNvSpPr>
      </xdr:nvSpPr>
      <xdr:spPr bwMode="auto">
        <a:xfrm>
          <a:off x="10725150" y="3209925"/>
          <a:ext cx="1143000" cy="82867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20</xdr:row>
      <xdr:rowOff>304800</xdr:rowOff>
    </xdr:from>
    <xdr:to>
      <xdr:col>49</xdr:col>
      <xdr:colOff>95250</xdr:colOff>
      <xdr:row>23</xdr:row>
      <xdr:rowOff>295275</xdr:rowOff>
    </xdr:to>
    <xdr:sp macro="" textlink="">
      <xdr:nvSpPr>
        <xdr:cNvPr id="29" name="AutoShape 9">
          <a:extLst>
            <a:ext uri="{FF2B5EF4-FFF2-40B4-BE49-F238E27FC236}">
              <a16:creationId xmlns:a16="http://schemas.microsoft.com/office/drawing/2014/main" id="{16D95432-0C3C-4600-83AD-03D2D09720BC}"/>
            </a:ext>
          </a:extLst>
        </xdr:cNvPr>
        <xdr:cNvSpPr>
          <a:spLocks noChangeArrowheads="1"/>
        </xdr:cNvSpPr>
      </xdr:nvSpPr>
      <xdr:spPr bwMode="auto">
        <a:xfrm>
          <a:off x="9734550" y="5972175"/>
          <a:ext cx="1085850" cy="82867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30</xdr:row>
      <xdr:rowOff>304800</xdr:rowOff>
    </xdr:from>
    <xdr:to>
      <xdr:col>53</xdr:col>
      <xdr:colOff>95250</xdr:colOff>
      <xdr:row>33</xdr:row>
      <xdr:rowOff>295275</xdr:rowOff>
    </xdr:to>
    <xdr:sp macro="" textlink="">
      <xdr:nvSpPr>
        <xdr:cNvPr id="30" name="AutoShape 10">
          <a:extLst>
            <a:ext uri="{FF2B5EF4-FFF2-40B4-BE49-F238E27FC236}">
              <a16:creationId xmlns:a16="http://schemas.microsoft.com/office/drawing/2014/main" id="{141F5902-867E-4E81-A720-286C6A86CE7E}"/>
            </a:ext>
          </a:extLst>
        </xdr:cNvPr>
        <xdr:cNvSpPr>
          <a:spLocks noChangeArrowheads="1"/>
        </xdr:cNvSpPr>
      </xdr:nvSpPr>
      <xdr:spPr bwMode="auto">
        <a:xfrm>
          <a:off x="10725150" y="8734425"/>
          <a:ext cx="1143000" cy="82867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3</xdr:row>
      <xdr:rowOff>297655</xdr:rowOff>
    </xdr:from>
    <xdr:to>
      <xdr:col>61</xdr:col>
      <xdr:colOff>95250</xdr:colOff>
      <xdr:row>6</xdr:row>
      <xdr:rowOff>295274</xdr:rowOff>
    </xdr:to>
    <xdr:sp macro="" textlink="">
      <xdr:nvSpPr>
        <xdr:cNvPr id="31" name="AutoShape 11">
          <a:extLst>
            <a:ext uri="{FF2B5EF4-FFF2-40B4-BE49-F238E27FC236}">
              <a16:creationId xmlns:a16="http://schemas.microsoft.com/office/drawing/2014/main" id="{81F3C5B3-07FD-4B0B-BCAA-DC8BDCA0FB5F}"/>
            </a:ext>
          </a:extLst>
        </xdr:cNvPr>
        <xdr:cNvSpPr>
          <a:spLocks noChangeArrowheads="1"/>
        </xdr:cNvSpPr>
      </xdr:nvSpPr>
      <xdr:spPr bwMode="auto">
        <a:xfrm>
          <a:off x="12725400" y="1278730"/>
          <a:ext cx="1143000" cy="826294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16</xdr:row>
      <xdr:rowOff>304800</xdr:rowOff>
    </xdr:from>
    <xdr:to>
      <xdr:col>61</xdr:col>
      <xdr:colOff>95250</xdr:colOff>
      <xdr:row>19</xdr:row>
      <xdr:rowOff>295275</xdr:rowOff>
    </xdr:to>
    <xdr:sp macro="" textlink="">
      <xdr:nvSpPr>
        <xdr:cNvPr id="32" name="AutoShape 12">
          <a:extLst>
            <a:ext uri="{FF2B5EF4-FFF2-40B4-BE49-F238E27FC236}">
              <a16:creationId xmlns:a16="http://schemas.microsoft.com/office/drawing/2014/main" id="{AFA0B438-26BC-4A86-878F-6446730101D4}"/>
            </a:ext>
          </a:extLst>
        </xdr:cNvPr>
        <xdr:cNvSpPr>
          <a:spLocks noChangeArrowheads="1"/>
        </xdr:cNvSpPr>
      </xdr:nvSpPr>
      <xdr:spPr bwMode="auto">
        <a:xfrm>
          <a:off x="12725400" y="4867275"/>
          <a:ext cx="1143000" cy="82867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24</xdr:row>
      <xdr:rowOff>304800</xdr:rowOff>
    </xdr:from>
    <xdr:to>
      <xdr:col>61</xdr:col>
      <xdr:colOff>95250</xdr:colOff>
      <xdr:row>27</xdr:row>
      <xdr:rowOff>295275</xdr:rowOff>
    </xdr:to>
    <xdr:sp macro="" textlink="">
      <xdr:nvSpPr>
        <xdr:cNvPr id="33" name="AutoShape 13">
          <a:extLst>
            <a:ext uri="{FF2B5EF4-FFF2-40B4-BE49-F238E27FC236}">
              <a16:creationId xmlns:a16="http://schemas.microsoft.com/office/drawing/2014/main" id="{A6190DE1-BDC8-4C91-AE83-9D6C654FFF92}"/>
            </a:ext>
          </a:extLst>
        </xdr:cNvPr>
        <xdr:cNvSpPr>
          <a:spLocks noChangeArrowheads="1"/>
        </xdr:cNvSpPr>
      </xdr:nvSpPr>
      <xdr:spPr bwMode="auto">
        <a:xfrm>
          <a:off x="12725400" y="7077075"/>
          <a:ext cx="1143000" cy="82867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38</xdr:row>
      <xdr:rowOff>297656</xdr:rowOff>
    </xdr:from>
    <xdr:to>
      <xdr:col>61</xdr:col>
      <xdr:colOff>95250</xdr:colOff>
      <xdr:row>41</xdr:row>
      <xdr:rowOff>295274</xdr:rowOff>
    </xdr:to>
    <xdr:sp macro="" textlink="">
      <xdr:nvSpPr>
        <xdr:cNvPr id="34" name="AutoShape 14">
          <a:extLst>
            <a:ext uri="{FF2B5EF4-FFF2-40B4-BE49-F238E27FC236}">
              <a16:creationId xmlns:a16="http://schemas.microsoft.com/office/drawing/2014/main" id="{46909D5F-BB52-477B-A4DB-F58DD79B256A}"/>
            </a:ext>
          </a:extLst>
        </xdr:cNvPr>
        <xdr:cNvSpPr>
          <a:spLocks noChangeArrowheads="1"/>
        </xdr:cNvSpPr>
      </xdr:nvSpPr>
      <xdr:spPr bwMode="auto">
        <a:xfrm>
          <a:off x="12725400" y="10946606"/>
          <a:ext cx="1143000" cy="826293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24</xdr:row>
      <xdr:rowOff>0</xdr:rowOff>
    </xdr:from>
    <xdr:to>
      <xdr:col>40</xdr:col>
      <xdr:colOff>95250</xdr:colOff>
      <xdr:row>26</xdr:row>
      <xdr:rowOff>304800</xdr:rowOff>
    </xdr:to>
    <xdr:sp macro="" textlink="">
      <xdr:nvSpPr>
        <xdr:cNvPr id="35" name="AutoShape 29">
          <a:extLst>
            <a:ext uri="{FF2B5EF4-FFF2-40B4-BE49-F238E27FC236}">
              <a16:creationId xmlns:a16="http://schemas.microsoft.com/office/drawing/2014/main" id="{C30643D4-C1A7-439D-8DA4-4EB3D0070661}"/>
            </a:ext>
          </a:extLst>
        </xdr:cNvPr>
        <xdr:cNvSpPr>
          <a:spLocks noChangeArrowheads="1"/>
        </xdr:cNvSpPr>
      </xdr:nvSpPr>
      <xdr:spPr bwMode="auto">
        <a:xfrm>
          <a:off x="7296150" y="6800850"/>
          <a:ext cx="1304925" cy="8286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69</xdr:col>
      <xdr:colOff>0</xdr:colOff>
      <xdr:row>20</xdr:row>
      <xdr:rowOff>304800</xdr:rowOff>
    </xdr:from>
    <xdr:to>
      <xdr:col>73</xdr:col>
      <xdr:colOff>95250</xdr:colOff>
      <xdr:row>23</xdr:row>
      <xdr:rowOff>295275</xdr:rowOff>
    </xdr:to>
    <xdr:sp macro="" textlink="">
      <xdr:nvSpPr>
        <xdr:cNvPr id="36" name="AutoShape 5">
          <a:extLst>
            <a:ext uri="{FF2B5EF4-FFF2-40B4-BE49-F238E27FC236}">
              <a16:creationId xmlns:a16="http://schemas.microsoft.com/office/drawing/2014/main" id="{A010A31E-673E-4B0D-A80B-B3A65D653632}"/>
            </a:ext>
          </a:extLst>
        </xdr:cNvPr>
        <xdr:cNvSpPr>
          <a:spLocks noChangeArrowheads="1"/>
        </xdr:cNvSpPr>
      </xdr:nvSpPr>
      <xdr:spPr bwMode="auto">
        <a:xfrm>
          <a:off x="15954375" y="5972175"/>
          <a:ext cx="0" cy="82867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297655</xdr:rowOff>
    </xdr:from>
    <xdr:to>
      <xdr:col>18</xdr:col>
      <xdr:colOff>95250</xdr:colOff>
      <xdr:row>6</xdr:row>
      <xdr:rowOff>295274</xdr:rowOff>
    </xdr:to>
    <xdr:sp macro="" textlink="">
      <xdr:nvSpPr>
        <xdr:cNvPr id="37" name="AutoShape 1">
          <a:extLst>
            <a:ext uri="{FF2B5EF4-FFF2-40B4-BE49-F238E27FC236}">
              <a16:creationId xmlns:a16="http://schemas.microsoft.com/office/drawing/2014/main" id="{3283608A-7BE9-4BAD-83C1-9BFB282B6BBA}"/>
            </a:ext>
          </a:extLst>
        </xdr:cNvPr>
        <xdr:cNvSpPr>
          <a:spLocks noChangeArrowheads="1"/>
        </xdr:cNvSpPr>
      </xdr:nvSpPr>
      <xdr:spPr bwMode="auto">
        <a:xfrm>
          <a:off x="2152650" y="1278730"/>
          <a:ext cx="1143000" cy="826294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38</xdr:row>
      <xdr:rowOff>297656</xdr:rowOff>
    </xdr:from>
    <xdr:to>
      <xdr:col>18</xdr:col>
      <xdr:colOff>95250</xdr:colOff>
      <xdr:row>41</xdr:row>
      <xdr:rowOff>295274</xdr:rowOff>
    </xdr:to>
    <xdr:sp macro="" textlink="">
      <xdr:nvSpPr>
        <xdr:cNvPr id="38" name="AutoShape 4">
          <a:extLst>
            <a:ext uri="{FF2B5EF4-FFF2-40B4-BE49-F238E27FC236}">
              <a16:creationId xmlns:a16="http://schemas.microsoft.com/office/drawing/2014/main" id="{4675A944-6662-4E14-BC87-163F5C7BF692}"/>
            </a:ext>
          </a:extLst>
        </xdr:cNvPr>
        <xdr:cNvSpPr>
          <a:spLocks noChangeArrowheads="1"/>
        </xdr:cNvSpPr>
      </xdr:nvSpPr>
      <xdr:spPr bwMode="auto">
        <a:xfrm>
          <a:off x="2152650" y="10946606"/>
          <a:ext cx="1143000" cy="826293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297655</xdr:rowOff>
    </xdr:from>
    <xdr:to>
      <xdr:col>14</xdr:col>
      <xdr:colOff>95250</xdr:colOff>
      <xdr:row>11</xdr:row>
      <xdr:rowOff>295274</xdr:rowOff>
    </xdr:to>
    <xdr:sp macro="" textlink="">
      <xdr:nvSpPr>
        <xdr:cNvPr id="39" name="AutoShape 1">
          <a:extLst>
            <a:ext uri="{FF2B5EF4-FFF2-40B4-BE49-F238E27FC236}">
              <a16:creationId xmlns:a16="http://schemas.microsoft.com/office/drawing/2014/main" id="{B2120265-CEB6-473D-9AF1-70148A321A1E}"/>
            </a:ext>
          </a:extLst>
        </xdr:cNvPr>
        <xdr:cNvSpPr>
          <a:spLocks noChangeArrowheads="1"/>
        </xdr:cNvSpPr>
      </xdr:nvSpPr>
      <xdr:spPr bwMode="auto">
        <a:xfrm>
          <a:off x="1028700" y="2659855"/>
          <a:ext cx="1219200" cy="826294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61</xdr:col>
      <xdr:colOff>0</xdr:colOff>
      <xdr:row>8</xdr:row>
      <xdr:rowOff>297655</xdr:rowOff>
    </xdr:from>
    <xdr:to>
      <xdr:col>65</xdr:col>
      <xdr:colOff>95250</xdr:colOff>
      <xdr:row>11</xdr:row>
      <xdr:rowOff>295274</xdr:rowOff>
    </xdr:to>
    <xdr:sp macro="" textlink="">
      <xdr:nvSpPr>
        <xdr:cNvPr id="40" name="AutoShape 11">
          <a:extLst>
            <a:ext uri="{FF2B5EF4-FFF2-40B4-BE49-F238E27FC236}">
              <a16:creationId xmlns:a16="http://schemas.microsoft.com/office/drawing/2014/main" id="{1052E61E-FC9A-4B62-86DC-F27608807833}"/>
            </a:ext>
          </a:extLst>
        </xdr:cNvPr>
        <xdr:cNvSpPr>
          <a:spLocks noChangeArrowheads="1"/>
        </xdr:cNvSpPr>
      </xdr:nvSpPr>
      <xdr:spPr bwMode="auto">
        <a:xfrm>
          <a:off x="13773150" y="2659855"/>
          <a:ext cx="1114425" cy="826294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32</xdr:row>
      <xdr:rowOff>278605</xdr:rowOff>
    </xdr:from>
    <xdr:to>
      <xdr:col>14</xdr:col>
      <xdr:colOff>95250</xdr:colOff>
      <xdr:row>35</xdr:row>
      <xdr:rowOff>276224</xdr:rowOff>
    </xdr:to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FCCF83B6-B509-432B-A7F8-B2006E3B3317}"/>
            </a:ext>
          </a:extLst>
        </xdr:cNvPr>
        <xdr:cNvSpPr>
          <a:spLocks noChangeArrowheads="1"/>
        </xdr:cNvSpPr>
      </xdr:nvSpPr>
      <xdr:spPr bwMode="auto">
        <a:xfrm>
          <a:off x="1028700" y="9289255"/>
          <a:ext cx="1219200" cy="826294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61</xdr:col>
      <xdr:colOff>0</xdr:colOff>
      <xdr:row>32</xdr:row>
      <xdr:rowOff>297655</xdr:rowOff>
    </xdr:from>
    <xdr:to>
      <xdr:col>65</xdr:col>
      <xdr:colOff>95250</xdr:colOff>
      <xdr:row>35</xdr:row>
      <xdr:rowOff>295274</xdr:rowOff>
    </xdr:to>
    <xdr:sp macro="" textlink="">
      <xdr:nvSpPr>
        <xdr:cNvPr id="42" name="AutoShape 1">
          <a:extLst>
            <a:ext uri="{FF2B5EF4-FFF2-40B4-BE49-F238E27FC236}">
              <a16:creationId xmlns:a16="http://schemas.microsoft.com/office/drawing/2014/main" id="{8082159C-ABFB-4A41-A5B7-8EF19656D23A}"/>
            </a:ext>
          </a:extLst>
        </xdr:cNvPr>
        <xdr:cNvSpPr>
          <a:spLocks noChangeArrowheads="1"/>
        </xdr:cNvSpPr>
      </xdr:nvSpPr>
      <xdr:spPr bwMode="auto">
        <a:xfrm>
          <a:off x="13773150" y="9289255"/>
          <a:ext cx="1114425" cy="826294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39</xdr:row>
      <xdr:rowOff>0</xdr:rowOff>
    </xdr:from>
    <xdr:to>
      <xdr:col>40</xdr:col>
      <xdr:colOff>95250</xdr:colOff>
      <xdr:row>41</xdr:row>
      <xdr:rowOff>304800</xdr:rowOff>
    </xdr:to>
    <xdr:sp macro="" textlink="">
      <xdr:nvSpPr>
        <xdr:cNvPr id="43" name="AutoShape 29">
          <a:extLst>
            <a:ext uri="{FF2B5EF4-FFF2-40B4-BE49-F238E27FC236}">
              <a16:creationId xmlns:a16="http://schemas.microsoft.com/office/drawing/2014/main" id="{69E7B27B-76CC-47EB-9367-5ADC96F7E662}"/>
            </a:ext>
          </a:extLst>
        </xdr:cNvPr>
        <xdr:cNvSpPr>
          <a:spLocks noChangeArrowheads="1"/>
        </xdr:cNvSpPr>
      </xdr:nvSpPr>
      <xdr:spPr bwMode="auto">
        <a:xfrm>
          <a:off x="7296150" y="10944225"/>
          <a:ext cx="1304925" cy="8286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03C4A-9B8C-4071-AE07-122F6EEC9A88}">
  <dimension ref="B1:AT36"/>
  <sheetViews>
    <sheetView topLeftCell="B1" zoomScaleNormal="100" workbookViewId="0">
      <selection activeCell="B1" sqref="B1:AC1"/>
    </sheetView>
  </sheetViews>
  <sheetFormatPr defaultColWidth="9" defaultRowHeight="13" x14ac:dyDescent="0.2"/>
  <cols>
    <col min="1" max="1" width="9" style="28"/>
    <col min="2" max="30" width="4.26953125" style="28" customWidth="1"/>
    <col min="31" max="33" width="20.6328125" style="28" customWidth="1"/>
    <col min="34" max="44" width="4.6328125" style="28" customWidth="1"/>
    <col min="45" max="16384" width="9" style="28"/>
  </cols>
  <sheetData>
    <row r="1" spans="2:46" ht="45" customHeight="1" x14ac:dyDescent="0.2">
      <c r="B1" s="210" t="s">
        <v>133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</row>
    <row r="2" spans="2:46" ht="26.25" customHeight="1" thickBot="1" x14ac:dyDescent="0.25">
      <c r="B2" s="107"/>
      <c r="C2" s="107"/>
      <c r="D2" s="208" t="s">
        <v>116</v>
      </c>
      <c r="E2" s="208"/>
      <c r="F2" s="107"/>
      <c r="G2" s="107"/>
      <c r="H2" s="208" t="s">
        <v>136</v>
      </c>
      <c r="I2" s="208"/>
      <c r="J2" s="208"/>
      <c r="K2" s="107" t="s">
        <v>97</v>
      </c>
      <c r="L2" s="209" t="s">
        <v>137</v>
      </c>
      <c r="M2" s="209"/>
      <c r="N2" s="209"/>
      <c r="O2" s="208" t="s">
        <v>81</v>
      </c>
      <c r="P2" s="208"/>
      <c r="Q2" s="208"/>
      <c r="R2" s="107" t="s">
        <v>97</v>
      </c>
      <c r="S2" s="209" t="s">
        <v>88</v>
      </c>
      <c r="T2" s="209"/>
      <c r="U2" s="209"/>
      <c r="V2" s="208" t="s">
        <v>87</v>
      </c>
      <c r="W2" s="208"/>
      <c r="X2" s="208"/>
      <c r="Y2" s="107" t="s">
        <v>97</v>
      </c>
      <c r="Z2" s="209" t="s">
        <v>108</v>
      </c>
      <c r="AA2" s="209"/>
      <c r="AB2" s="209"/>
      <c r="AC2" s="108"/>
    </row>
    <row r="3" spans="2:46" ht="26.25" customHeight="1" thickTop="1" x14ac:dyDescent="0.2">
      <c r="B3" s="109"/>
      <c r="C3" s="107" t="s">
        <v>111</v>
      </c>
      <c r="D3" s="125"/>
      <c r="E3" s="126"/>
      <c r="F3" s="107" t="s">
        <v>112</v>
      </c>
      <c r="G3" s="107"/>
      <c r="H3" s="107"/>
      <c r="I3" s="107"/>
      <c r="J3" s="152"/>
      <c r="K3" s="151"/>
      <c r="L3" s="130"/>
      <c r="M3" s="107"/>
      <c r="N3" s="107"/>
      <c r="O3" s="107"/>
      <c r="P3" s="107"/>
      <c r="Q3" s="158"/>
      <c r="R3" s="151"/>
      <c r="S3" s="111"/>
      <c r="T3" s="107"/>
      <c r="U3" s="107"/>
      <c r="V3" s="107"/>
      <c r="W3" s="107"/>
      <c r="X3" s="152"/>
      <c r="Y3" s="151"/>
      <c r="Z3" s="110"/>
      <c r="AA3" s="129"/>
      <c r="AB3" s="107"/>
      <c r="AC3" s="112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</row>
    <row r="4" spans="2:46" ht="26.25" customHeight="1" thickBot="1" x14ac:dyDescent="0.25">
      <c r="B4" s="109"/>
      <c r="C4" s="127"/>
      <c r="D4" s="128"/>
      <c r="E4" s="113"/>
      <c r="F4" s="114"/>
      <c r="G4" s="107"/>
      <c r="H4" s="107"/>
      <c r="I4" s="107" t="s">
        <v>92</v>
      </c>
      <c r="J4" s="129"/>
      <c r="K4" s="115" t="s">
        <v>135</v>
      </c>
      <c r="L4" s="131"/>
      <c r="M4" s="107" t="s">
        <v>93</v>
      </c>
      <c r="N4" s="107"/>
      <c r="O4" s="107"/>
      <c r="P4" s="107" t="s">
        <v>92</v>
      </c>
      <c r="Q4" s="129"/>
      <c r="R4" s="115" t="s">
        <v>94</v>
      </c>
      <c r="S4" s="131"/>
      <c r="T4" s="107" t="s">
        <v>93</v>
      </c>
      <c r="U4" s="107"/>
      <c r="V4" s="107"/>
      <c r="W4" s="107" t="s">
        <v>92</v>
      </c>
      <c r="X4" s="129"/>
      <c r="Y4" s="115" t="s">
        <v>95</v>
      </c>
      <c r="Z4" s="115"/>
      <c r="AA4" s="129" t="s">
        <v>93</v>
      </c>
      <c r="AB4" s="107"/>
      <c r="AC4" s="112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</row>
    <row r="5" spans="2:46" ht="26.25" customHeight="1" thickTop="1" thickBot="1" x14ac:dyDescent="0.25">
      <c r="B5" s="214" t="s">
        <v>46</v>
      </c>
      <c r="C5" s="214"/>
      <c r="D5" s="214" t="s">
        <v>110</v>
      </c>
      <c r="E5" s="214"/>
      <c r="F5" s="215" t="s">
        <v>134</v>
      </c>
      <c r="G5" s="215"/>
      <c r="H5" s="107"/>
      <c r="I5" s="107"/>
      <c r="J5" s="116"/>
      <c r="K5" s="128"/>
      <c r="L5" s="132"/>
      <c r="M5" s="107"/>
      <c r="N5" s="107"/>
      <c r="O5" s="107"/>
      <c r="P5" s="107"/>
      <c r="Q5" s="116"/>
      <c r="R5" s="128"/>
      <c r="S5" s="159"/>
      <c r="T5" s="107"/>
      <c r="U5" s="107"/>
      <c r="V5" s="107"/>
      <c r="W5" s="107"/>
      <c r="X5" s="116"/>
      <c r="Y5" s="128"/>
      <c r="Z5" s="132"/>
      <c r="AA5" s="107"/>
      <c r="AB5" s="107"/>
      <c r="AC5" s="112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</row>
    <row r="6" spans="2:46" s="105" customFormat="1" ht="26.25" customHeight="1" thickTop="1" x14ac:dyDescent="0.2">
      <c r="B6" s="106"/>
      <c r="C6" s="106"/>
      <c r="D6" s="106"/>
      <c r="E6" s="106"/>
      <c r="F6" s="118"/>
      <c r="G6" s="118"/>
      <c r="H6" s="209" t="s">
        <v>138</v>
      </c>
      <c r="I6" s="209"/>
      <c r="J6" s="209"/>
      <c r="K6" s="107" t="s">
        <v>89</v>
      </c>
      <c r="L6" s="209" t="s">
        <v>98</v>
      </c>
      <c r="M6" s="209"/>
      <c r="N6" s="209"/>
      <c r="O6" s="209" t="s">
        <v>139</v>
      </c>
      <c r="P6" s="209"/>
      <c r="Q6" s="209"/>
      <c r="R6" s="107" t="s">
        <v>89</v>
      </c>
      <c r="S6" s="209" t="s">
        <v>86</v>
      </c>
      <c r="T6" s="209"/>
      <c r="U6" s="209"/>
      <c r="V6" s="209" t="s">
        <v>140</v>
      </c>
      <c r="W6" s="209"/>
      <c r="X6" s="209"/>
      <c r="Y6" s="107" t="s">
        <v>89</v>
      </c>
      <c r="Z6" s="209" t="s">
        <v>91</v>
      </c>
      <c r="AA6" s="209"/>
      <c r="AB6" s="209"/>
      <c r="AC6" s="112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2:46" ht="26.25" customHeight="1" x14ac:dyDescent="0.2"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9"/>
      <c r="O7" s="107"/>
      <c r="P7" s="107"/>
      <c r="Q7" s="109"/>
      <c r="R7" s="107"/>
      <c r="S7" s="107"/>
      <c r="T7" s="109"/>
      <c r="U7" s="107"/>
      <c r="V7" s="107"/>
      <c r="W7" s="107"/>
      <c r="X7" s="109"/>
      <c r="Y7" s="108"/>
      <c r="Z7" s="108"/>
      <c r="AA7" s="112"/>
      <c r="AB7" s="112"/>
      <c r="AC7" s="112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</row>
    <row r="8" spans="2:46" ht="26.25" customHeight="1" thickBot="1" x14ac:dyDescent="0.25">
      <c r="B8" s="208" t="s">
        <v>79</v>
      </c>
      <c r="C8" s="208"/>
      <c r="D8" s="208"/>
      <c r="E8" s="107" t="s">
        <v>97</v>
      </c>
      <c r="F8" s="209" t="s">
        <v>80</v>
      </c>
      <c r="G8" s="209"/>
      <c r="H8" s="209"/>
      <c r="I8" s="208" t="s">
        <v>83</v>
      </c>
      <c r="J8" s="208"/>
      <c r="K8" s="208"/>
      <c r="L8" s="107" t="s">
        <v>97</v>
      </c>
      <c r="M8" s="209" t="s">
        <v>100</v>
      </c>
      <c r="N8" s="209"/>
      <c r="O8" s="209"/>
      <c r="P8" s="208" t="s">
        <v>78</v>
      </c>
      <c r="Q8" s="208"/>
      <c r="R8" s="208"/>
      <c r="S8" s="107" t="s">
        <v>97</v>
      </c>
      <c r="T8" s="209" t="s">
        <v>90</v>
      </c>
      <c r="U8" s="209"/>
      <c r="V8" s="209"/>
      <c r="W8" s="208" t="s">
        <v>85</v>
      </c>
      <c r="X8" s="208"/>
      <c r="Y8" s="208"/>
      <c r="Z8" s="107" t="s">
        <v>97</v>
      </c>
      <c r="AA8" s="209" t="s">
        <v>145</v>
      </c>
      <c r="AB8" s="209"/>
      <c r="AC8" s="209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</row>
    <row r="9" spans="2:46" ht="26.25" customHeight="1" thickTop="1" x14ac:dyDescent="0.2">
      <c r="B9" s="107"/>
      <c r="C9" s="107"/>
      <c r="D9" s="152"/>
      <c r="E9" s="151"/>
      <c r="F9" s="130"/>
      <c r="G9" s="107"/>
      <c r="H9" s="107"/>
      <c r="I9" s="107"/>
      <c r="J9" s="107"/>
      <c r="K9" s="152"/>
      <c r="L9" s="151"/>
      <c r="M9" s="130"/>
      <c r="N9" s="107"/>
      <c r="O9" s="107"/>
      <c r="P9" s="107"/>
      <c r="Q9" s="107"/>
      <c r="R9" s="152"/>
      <c r="S9" s="151"/>
      <c r="T9" s="130"/>
      <c r="U9" s="107"/>
      <c r="V9" s="107"/>
      <c r="W9" s="107"/>
      <c r="X9" s="107"/>
      <c r="Y9" s="152"/>
      <c r="Z9" s="151"/>
      <c r="AA9" s="130"/>
      <c r="AB9" s="107"/>
      <c r="AC9" s="107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</row>
    <row r="10" spans="2:46" ht="26.25" customHeight="1" x14ac:dyDescent="0.2">
      <c r="B10" s="107"/>
      <c r="C10" s="107" t="s">
        <v>92</v>
      </c>
      <c r="D10" s="129"/>
      <c r="E10" s="115" t="s">
        <v>103</v>
      </c>
      <c r="F10" s="131"/>
      <c r="G10" s="107" t="s">
        <v>93</v>
      </c>
      <c r="H10" s="107"/>
      <c r="I10" s="107"/>
      <c r="J10" s="107" t="s">
        <v>92</v>
      </c>
      <c r="K10" s="129"/>
      <c r="L10" s="115" t="s">
        <v>104</v>
      </c>
      <c r="M10" s="131"/>
      <c r="N10" s="107" t="s">
        <v>93</v>
      </c>
      <c r="O10" s="107"/>
      <c r="P10" s="107"/>
      <c r="Q10" s="107" t="s">
        <v>92</v>
      </c>
      <c r="R10" s="129"/>
      <c r="S10" s="115" t="s">
        <v>105</v>
      </c>
      <c r="T10" s="131"/>
      <c r="U10" s="107" t="s">
        <v>93</v>
      </c>
      <c r="V10" s="107"/>
      <c r="W10" s="107"/>
      <c r="X10" s="107" t="s">
        <v>92</v>
      </c>
      <c r="Y10" s="129"/>
      <c r="Z10" s="115" t="s">
        <v>106</v>
      </c>
      <c r="AA10" s="131"/>
      <c r="AB10" s="107" t="s">
        <v>93</v>
      </c>
      <c r="AC10" s="107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</row>
    <row r="11" spans="2:46" ht="26.25" customHeight="1" thickBot="1" x14ac:dyDescent="0.25">
      <c r="B11" s="107"/>
      <c r="C11" s="107"/>
      <c r="D11" s="116"/>
      <c r="E11" s="128"/>
      <c r="F11" s="132"/>
      <c r="G11" s="107"/>
      <c r="H11" s="107"/>
      <c r="I11" s="107"/>
      <c r="J11" s="107"/>
      <c r="K11" s="116"/>
      <c r="L11" s="128"/>
      <c r="M11" s="132"/>
      <c r="N11" s="107"/>
      <c r="O11" s="107"/>
      <c r="P11" s="107"/>
      <c r="Q11" s="107"/>
      <c r="R11" s="116"/>
      <c r="S11" s="128"/>
      <c r="T11" s="132"/>
      <c r="U11" s="107"/>
      <c r="V11" s="107"/>
      <c r="W11" s="107"/>
      <c r="X11" s="107"/>
      <c r="Y11" s="116"/>
      <c r="Z11" s="128"/>
      <c r="AA11" s="132"/>
      <c r="AB11" s="107"/>
      <c r="AC11" s="107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</row>
    <row r="12" spans="2:46" ht="26.25" customHeight="1" thickTop="1" x14ac:dyDescent="0.2">
      <c r="B12" s="208" t="s">
        <v>142</v>
      </c>
      <c r="C12" s="208"/>
      <c r="D12" s="208"/>
      <c r="E12" s="107" t="s">
        <v>89</v>
      </c>
      <c r="F12" s="208" t="s">
        <v>141</v>
      </c>
      <c r="G12" s="208"/>
      <c r="H12" s="208"/>
      <c r="I12" s="209" t="s">
        <v>143</v>
      </c>
      <c r="J12" s="209"/>
      <c r="K12" s="209"/>
      <c r="L12" s="107" t="s">
        <v>89</v>
      </c>
      <c r="M12" s="209" t="s">
        <v>99</v>
      </c>
      <c r="N12" s="209"/>
      <c r="O12" s="209"/>
      <c r="P12" s="209" t="s">
        <v>144</v>
      </c>
      <c r="Q12" s="209"/>
      <c r="R12" s="209"/>
      <c r="S12" s="107" t="s">
        <v>89</v>
      </c>
      <c r="T12" s="209" t="s">
        <v>107</v>
      </c>
      <c r="U12" s="209"/>
      <c r="V12" s="209"/>
      <c r="W12" s="209" t="s">
        <v>146</v>
      </c>
      <c r="X12" s="209"/>
      <c r="Y12" s="209"/>
      <c r="Z12" s="107" t="s">
        <v>89</v>
      </c>
      <c r="AA12" s="209" t="s">
        <v>82</v>
      </c>
      <c r="AB12" s="209"/>
      <c r="AC12" s="209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</row>
    <row r="13" spans="2:46" ht="26.25" customHeight="1" x14ac:dyDescent="0.2"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29"/>
      <c r="Z13" s="108"/>
      <c r="AA13" s="112"/>
      <c r="AB13" s="112"/>
      <c r="AC13" s="112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</row>
    <row r="14" spans="2:46" ht="26.25" customHeight="1" thickBot="1" x14ac:dyDescent="0.25">
      <c r="B14" s="208" t="s">
        <v>149</v>
      </c>
      <c r="C14" s="208"/>
      <c r="D14" s="208"/>
      <c r="E14" s="107" t="s">
        <v>97</v>
      </c>
      <c r="F14" s="209" t="s">
        <v>84</v>
      </c>
      <c r="G14" s="209"/>
      <c r="H14" s="209"/>
      <c r="I14" s="208" t="s">
        <v>109</v>
      </c>
      <c r="J14" s="208"/>
      <c r="K14" s="208"/>
      <c r="L14" s="107" t="s">
        <v>97</v>
      </c>
      <c r="M14" s="209" t="s">
        <v>102</v>
      </c>
      <c r="N14" s="209"/>
      <c r="O14" s="20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</row>
    <row r="15" spans="2:46" ht="26.25" customHeight="1" thickTop="1" x14ac:dyDescent="0.2">
      <c r="B15" s="107"/>
      <c r="C15" s="107"/>
      <c r="D15" s="152"/>
      <c r="E15" s="151"/>
      <c r="F15" s="161"/>
      <c r="G15" s="107"/>
      <c r="H15" s="107"/>
      <c r="I15" s="107"/>
      <c r="J15" s="107"/>
      <c r="K15" s="160"/>
      <c r="L15" s="151"/>
      <c r="M15" s="153"/>
      <c r="N15" s="107"/>
      <c r="O15" s="107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</row>
    <row r="16" spans="2:46" ht="26.25" customHeight="1" x14ac:dyDescent="0.2">
      <c r="B16" s="107"/>
      <c r="C16" s="107" t="s">
        <v>92</v>
      </c>
      <c r="D16" s="129"/>
      <c r="E16" s="115" t="s">
        <v>147</v>
      </c>
      <c r="F16" s="131"/>
      <c r="G16" s="107" t="s">
        <v>93</v>
      </c>
      <c r="H16" s="107"/>
      <c r="I16" s="107"/>
      <c r="J16" s="107" t="s">
        <v>92</v>
      </c>
      <c r="K16" s="129"/>
      <c r="L16" s="115" t="s">
        <v>148</v>
      </c>
      <c r="M16" s="131"/>
      <c r="N16" s="107" t="s">
        <v>93</v>
      </c>
      <c r="O16" s="107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</row>
    <row r="17" spans="2:29" ht="26.25" customHeight="1" thickBot="1" x14ac:dyDescent="0.25">
      <c r="B17" s="107"/>
      <c r="C17" s="107"/>
      <c r="D17" s="133"/>
      <c r="E17" s="128"/>
      <c r="F17" s="117"/>
      <c r="G17" s="107"/>
      <c r="H17" s="107"/>
      <c r="I17" s="107"/>
      <c r="J17" s="107"/>
      <c r="K17" s="116"/>
      <c r="L17" s="128"/>
      <c r="M17" s="132"/>
      <c r="N17" s="107"/>
      <c r="O17" s="107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</row>
    <row r="18" spans="2:29" ht="20.25" customHeight="1" thickTop="1" x14ac:dyDescent="0.2">
      <c r="B18" s="209" t="s">
        <v>150</v>
      </c>
      <c r="C18" s="209"/>
      <c r="D18" s="209"/>
      <c r="E18" s="107" t="s">
        <v>89</v>
      </c>
      <c r="F18" s="209" t="s">
        <v>101</v>
      </c>
      <c r="G18" s="209"/>
      <c r="H18" s="209"/>
      <c r="I18" s="209" t="s">
        <v>151</v>
      </c>
      <c r="J18" s="209"/>
      <c r="K18" s="209"/>
      <c r="L18" s="107" t="s">
        <v>89</v>
      </c>
      <c r="M18" s="209" t="s">
        <v>96</v>
      </c>
      <c r="N18" s="209"/>
      <c r="O18" s="20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</row>
    <row r="19" spans="2:29" x14ac:dyDescent="0.2"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</row>
    <row r="35" spans="2:10" ht="14" x14ac:dyDescent="0.2">
      <c r="B35" s="212"/>
      <c r="C35" s="213"/>
      <c r="D35" s="213"/>
      <c r="E35" s="213"/>
      <c r="F35" s="213"/>
      <c r="G35" s="213"/>
      <c r="H35" s="213"/>
      <c r="I35" s="213"/>
      <c r="J35" s="213"/>
    </row>
    <row r="36" spans="2:10" ht="14" x14ac:dyDescent="0.2">
      <c r="D36" s="36"/>
      <c r="E36" s="36"/>
      <c r="F36" s="36"/>
      <c r="G36" s="36"/>
      <c r="H36" s="36"/>
      <c r="I36" s="36"/>
      <c r="J36" s="36"/>
    </row>
  </sheetData>
  <mergeCells count="43">
    <mergeCell ref="M12:O12"/>
    <mergeCell ref="P12:R12"/>
    <mergeCell ref="L2:N2"/>
    <mergeCell ref="O6:Q6"/>
    <mergeCell ref="S6:U6"/>
    <mergeCell ref="V2:X2"/>
    <mergeCell ref="C19:W19"/>
    <mergeCell ref="B35:J35"/>
    <mergeCell ref="D2:E2"/>
    <mergeCell ref="B5:C5"/>
    <mergeCell ref="D5:E5"/>
    <mergeCell ref="F5:G5"/>
    <mergeCell ref="H2:J2"/>
    <mergeCell ref="B8:D8"/>
    <mergeCell ref="F8:H8"/>
    <mergeCell ref="I8:K8"/>
    <mergeCell ref="M8:O8"/>
    <mergeCell ref="P8:R8"/>
    <mergeCell ref="I12:K12"/>
    <mergeCell ref="B18:D18"/>
    <mergeCell ref="F18:H18"/>
    <mergeCell ref="I18:K18"/>
    <mergeCell ref="M18:O18"/>
    <mergeCell ref="B14:D14"/>
    <mergeCell ref="F14:H14"/>
    <mergeCell ref="I14:K14"/>
    <mergeCell ref="M14:O14"/>
    <mergeCell ref="B12:D12"/>
    <mergeCell ref="F12:H12"/>
    <mergeCell ref="H6:J6"/>
    <mergeCell ref="L6:N6"/>
    <mergeCell ref="B1:AC1"/>
    <mergeCell ref="T12:V12"/>
    <mergeCell ref="W8:Y8"/>
    <mergeCell ref="AA8:AC8"/>
    <mergeCell ref="W12:Y12"/>
    <mergeCell ref="AA12:AC12"/>
    <mergeCell ref="Z2:AB2"/>
    <mergeCell ref="V6:X6"/>
    <mergeCell ref="Z6:AB6"/>
    <mergeCell ref="T8:V8"/>
    <mergeCell ref="O2:Q2"/>
    <mergeCell ref="S2:U2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5F25A-E941-4A5B-9A08-911285804980}">
  <sheetPr>
    <pageSetUpPr fitToPage="1"/>
  </sheetPr>
  <dimension ref="B1:CA95"/>
  <sheetViews>
    <sheetView showGridLines="0" zoomScale="90" zoomScaleNormal="90" workbookViewId="0">
      <selection activeCell="BN20" sqref="BN20"/>
    </sheetView>
  </sheetViews>
  <sheetFormatPr defaultColWidth="9" defaultRowHeight="11" x14ac:dyDescent="0.2"/>
  <cols>
    <col min="1" max="1" width="0.6328125" style="2" customWidth="1"/>
    <col min="2" max="2" width="8.36328125" style="2" customWidth="1"/>
    <col min="3" max="3" width="2.08984375" style="2" customWidth="1"/>
    <col min="4" max="4" width="1.453125" style="2" customWidth="1"/>
    <col min="5" max="5" width="0.7265625" style="2" customWidth="1"/>
    <col min="6" max="6" width="3.6328125" style="2" bestFit="1" customWidth="1"/>
    <col min="7" max="7" width="1.08984375" style="2" customWidth="1"/>
    <col min="8" max="8" width="3.6328125" style="2" bestFit="1" customWidth="1"/>
    <col min="9" max="9" width="0.7265625" style="3" customWidth="1"/>
    <col min="10" max="10" width="1.453125" style="2" customWidth="1"/>
    <col min="11" max="11" width="2.08984375" style="2" customWidth="1"/>
    <col min="12" max="12" width="1.453125" style="2" customWidth="1"/>
    <col min="13" max="13" width="0.7265625" style="2" customWidth="1"/>
    <col min="14" max="14" width="3.6328125" style="2" bestFit="1" customWidth="1"/>
    <col min="15" max="15" width="1.08984375" style="2" customWidth="1"/>
    <col min="16" max="16" width="3.6328125" style="2" bestFit="1" customWidth="1"/>
    <col min="17" max="17" width="0.7265625" style="2" customWidth="1"/>
    <col min="18" max="18" width="1.453125" style="2" customWidth="1"/>
    <col min="19" max="19" width="2.08984375" style="2" customWidth="1"/>
    <col min="20" max="20" width="1.453125" style="2" customWidth="1"/>
    <col min="21" max="21" width="0.7265625" style="2" customWidth="1"/>
    <col min="22" max="22" width="3.6328125" style="2" bestFit="1" customWidth="1"/>
    <col min="23" max="23" width="1.08984375" style="2" customWidth="1"/>
    <col min="24" max="24" width="3.6328125" style="2" bestFit="1" customWidth="1"/>
    <col min="25" max="25" width="0.7265625" style="2" customWidth="1"/>
    <col min="26" max="26" width="1.453125" style="2" customWidth="1"/>
    <col min="27" max="27" width="2.08984375" style="2" customWidth="1"/>
    <col min="28" max="28" width="1.453125" style="2" customWidth="1"/>
    <col min="29" max="29" width="0.7265625" style="2" customWidth="1"/>
    <col min="30" max="30" width="3.6328125" style="2" bestFit="1" customWidth="1"/>
    <col min="31" max="31" width="1.08984375" style="2" customWidth="1"/>
    <col min="32" max="32" width="3.6328125" style="2" bestFit="1" customWidth="1"/>
    <col min="33" max="33" width="0.7265625" style="2" customWidth="1"/>
    <col min="34" max="34" width="1.453125" style="2" customWidth="1"/>
    <col min="35" max="35" width="3.08984375" style="2" bestFit="1" customWidth="1"/>
    <col min="36" max="37" width="5" style="2" customWidth="1"/>
    <col min="38" max="38" width="8.26953125" style="2" hidden="1" customWidth="1"/>
    <col min="39" max="39" width="3.7265625" style="2" customWidth="1"/>
    <col min="40" max="40" width="2.08984375" style="2" customWidth="1"/>
    <col min="41" max="41" width="8.36328125" style="2" customWidth="1"/>
    <col min="42" max="42" width="2.08984375" style="2" customWidth="1"/>
    <col min="43" max="43" width="1.453125" style="2" customWidth="1"/>
    <col min="44" max="44" width="0.7265625" style="2" customWidth="1"/>
    <col min="45" max="45" width="3.6328125" style="2" bestFit="1" customWidth="1"/>
    <col min="46" max="46" width="1.08984375" style="2" customWidth="1"/>
    <col min="47" max="47" width="3.6328125" style="2" bestFit="1" customWidth="1"/>
    <col min="48" max="48" width="0.7265625" style="3" customWidth="1"/>
    <col min="49" max="49" width="1.453125" style="2" customWidth="1"/>
    <col min="50" max="50" width="2.08984375" style="2" customWidth="1"/>
    <col min="51" max="51" width="1.453125" style="2" customWidth="1"/>
    <col min="52" max="52" width="0.7265625" style="2" customWidth="1"/>
    <col min="53" max="53" width="3.6328125" style="2" bestFit="1" customWidth="1"/>
    <col min="54" max="54" width="1.08984375" style="2" customWidth="1"/>
    <col min="55" max="55" width="3.6328125" style="2" bestFit="1" customWidth="1"/>
    <col min="56" max="56" width="0.7265625" style="2" customWidth="1"/>
    <col min="57" max="57" width="1.453125" style="2" customWidth="1"/>
    <col min="58" max="58" width="2.08984375" style="2" customWidth="1"/>
    <col min="59" max="59" width="1.453125" style="2" customWidth="1"/>
    <col min="60" max="60" width="0.7265625" style="2" customWidth="1"/>
    <col min="61" max="61" width="3.6328125" style="2" bestFit="1" customWidth="1"/>
    <col min="62" max="62" width="1.08984375" style="2" customWidth="1"/>
    <col min="63" max="63" width="3.6328125" style="2" bestFit="1" customWidth="1"/>
    <col min="64" max="64" width="0.7265625" style="2" customWidth="1"/>
    <col min="65" max="65" width="1.453125" style="2" customWidth="1"/>
    <col min="66" max="66" width="2.08984375" style="2" customWidth="1"/>
    <col min="67" max="67" width="1.453125" style="2" customWidth="1"/>
    <col min="68" max="68" width="0.7265625" style="2" customWidth="1"/>
    <col min="69" max="69" width="4.90625" style="2" bestFit="1" customWidth="1"/>
    <col min="70" max="70" width="1.08984375" style="2" customWidth="1"/>
    <col min="71" max="71" width="3.6328125" style="2" bestFit="1" customWidth="1"/>
    <col min="72" max="72" width="0.7265625" style="2" customWidth="1"/>
    <col min="73" max="73" width="1.453125" style="2" customWidth="1"/>
    <col min="74" max="74" width="3.08984375" style="2" bestFit="1" customWidth="1"/>
    <col min="75" max="76" width="5" style="2" customWidth="1"/>
    <col min="77" max="77" width="8.26953125" style="2" hidden="1" customWidth="1"/>
    <col min="78" max="78" width="3.7265625" style="2" customWidth="1"/>
    <col min="79" max="16384" width="9" style="2"/>
  </cols>
  <sheetData>
    <row r="1" spans="2:78" ht="21" x14ac:dyDescent="0.2">
      <c r="B1" s="25" t="s">
        <v>152</v>
      </c>
      <c r="BS1" s="1" t="s">
        <v>153</v>
      </c>
    </row>
    <row r="3" spans="2:78" ht="18" customHeight="1" x14ac:dyDescent="0.2">
      <c r="B3" s="1" t="s">
        <v>164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24"/>
      <c r="AO3" s="1" t="s">
        <v>165</v>
      </c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24"/>
    </row>
    <row r="4" spans="2:78" ht="18" customHeight="1" x14ac:dyDescent="0.2">
      <c r="B4" s="4"/>
      <c r="C4" s="235" t="str">
        <f>B5</f>
        <v>NEXWAY SC BOARS</v>
      </c>
      <c r="D4" s="216"/>
      <c r="E4" s="216"/>
      <c r="F4" s="216"/>
      <c r="G4" s="216"/>
      <c r="H4" s="216"/>
      <c r="I4" s="216"/>
      <c r="J4" s="236"/>
      <c r="K4" s="235" t="str">
        <f>B8</f>
        <v>原</v>
      </c>
      <c r="L4" s="216"/>
      <c r="M4" s="216"/>
      <c r="N4" s="216"/>
      <c r="O4" s="216"/>
      <c r="P4" s="216"/>
      <c r="Q4" s="216"/>
      <c r="R4" s="236"/>
      <c r="S4" s="235" t="str">
        <f>B11</f>
        <v>竜東</v>
      </c>
      <c r="T4" s="216"/>
      <c r="U4" s="216"/>
      <c r="V4" s="216"/>
      <c r="W4" s="216"/>
      <c r="X4" s="216"/>
      <c r="Y4" s="216"/>
      <c r="Z4" s="236"/>
      <c r="AA4" s="237" t="s">
        <v>10</v>
      </c>
      <c r="AB4" s="238"/>
      <c r="AC4" s="235" t="s">
        <v>11</v>
      </c>
      <c r="AD4" s="216"/>
      <c r="AE4" s="236"/>
      <c r="AF4" s="235" t="s">
        <v>154</v>
      </c>
      <c r="AG4" s="216"/>
      <c r="AH4" s="236"/>
      <c r="AI4" s="123" t="s">
        <v>10</v>
      </c>
      <c r="AJ4" s="7" t="s">
        <v>14</v>
      </c>
      <c r="AK4" s="122"/>
      <c r="AL4" s="122"/>
      <c r="AM4" s="122"/>
      <c r="AO4" s="4"/>
      <c r="AP4" s="216" t="str">
        <f>AO5</f>
        <v>KONAMI AVANZARE</v>
      </c>
      <c r="AQ4" s="216"/>
      <c r="AR4" s="216"/>
      <c r="AS4" s="216"/>
      <c r="AT4" s="216"/>
      <c r="AU4" s="216"/>
      <c r="AV4" s="216"/>
      <c r="AW4" s="216"/>
      <c r="AX4" s="235" t="str">
        <f>AO8</f>
        <v>旭ケ丘</v>
      </c>
      <c r="AY4" s="216"/>
      <c r="AZ4" s="216"/>
      <c r="BA4" s="216"/>
      <c r="BB4" s="216"/>
      <c r="BC4" s="216"/>
      <c r="BD4" s="216"/>
      <c r="BE4" s="216"/>
      <c r="BF4" s="235" t="str">
        <f>AO11</f>
        <v>高遠</v>
      </c>
      <c r="BG4" s="216"/>
      <c r="BH4" s="216"/>
      <c r="BI4" s="216"/>
      <c r="BJ4" s="216"/>
      <c r="BK4" s="216"/>
      <c r="BL4" s="216"/>
      <c r="BM4" s="236"/>
      <c r="BN4" s="216" t="str">
        <f>AO14</f>
        <v>飯田東</v>
      </c>
      <c r="BO4" s="216"/>
      <c r="BP4" s="216"/>
      <c r="BQ4" s="216"/>
      <c r="BR4" s="216"/>
      <c r="BS4" s="216"/>
      <c r="BT4" s="216"/>
      <c r="BU4" s="216"/>
      <c r="BV4" s="5" t="s">
        <v>10</v>
      </c>
      <c r="BW4" s="6" t="s">
        <v>11</v>
      </c>
      <c r="BX4" s="6" t="s">
        <v>12</v>
      </c>
      <c r="BY4" s="6" t="s">
        <v>13</v>
      </c>
      <c r="BZ4" s="7" t="s">
        <v>14</v>
      </c>
    </row>
    <row r="5" spans="2:78" ht="18" customHeight="1" x14ac:dyDescent="0.2">
      <c r="B5" s="217" t="s">
        <v>155</v>
      </c>
      <c r="C5" s="220"/>
      <c r="D5" s="221"/>
      <c r="E5" s="221"/>
      <c r="F5" s="221"/>
      <c r="G5" s="221"/>
      <c r="H5" s="221"/>
      <c r="I5" s="221"/>
      <c r="J5" s="222"/>
      <c r="K5" s="8"/>
      <c r="L5" s="9"/>
      <c r="M5" s="10">
        <f>IF(N5&gt;P5,1,0)</f>
        <v>1</v>
      </c>
      <c r="N5" s="11">
        <v>25</v>
      </c>
      <c r="O5" s="9" t="s">
        <v>6</v>
      </c>
      <c r="P5" s="11">
        <v>14</v>
      </c>
      <c r="Q5" s="10">
        <f>IF(P5&gt;N5,1,0)</f>
        <v>0</v>
      </c>
      <c r="R5" s="9"/>
      <c r="S5" s="8"/>
      <c r="T5" s="9"/>
      <c r="U5" s="10">
        <f t="shared" ref="U5:U10" si="0">IF(V5&gt;X5,1,0)</f>
        <v>1</v>
      </c>
      <c r="V5" s="11">
        <v>25</v>
      </c>
      <c r="W5" s="9" t="s">
        <v>6</v>
      </c>
      <c r="X5" s="11">
        <v>8</v>
      </c>
      <c r="Y5" s="10">
        <f t="shared" ref="Y5:Y10" si="1">IF(X5&gt;V5,1,0)</f>
        <v>0</v>
      </c>
      <c r="Z5" s="12"/>
      <c r="AA5" s="229">
        <f>COUNTIF(C5:Z7,"○")</f>
        <v>2</v>
      </c>
      <c r="AB5" s="239"/>
      <c r="AC5" s="242" t="s">
        <v>210</v>
      </c>
      <c r="AD5" s="243" t="e">
        <f>(#REF!+F6+N6+V6)/(D6+L6+T6+AB6)</f>
        <v>#REF!</v>
      </c>
      <c r="AE5" s="244" t="e">
        <f>(#REF!+G6+O6+W6)/(E6+M6+U6+AC6)</f>
        <v>#REF!</v>
      </c>
      <c r="AF5" s="251">
        <f>(N5+N6+N7+V5+V6+V7)/(P5+P6+P7+X5+X6+X7)</f>
        <v>2</v>
      </c>
      <c r="AG5" s="252"/>
      <c r="AH5" s="253"/>
      <c r="AI5" s="229">
        <f>COUNTIF(C5:Z7,"○")</f>
        <v>2</v>
      </c>
      <c r="AJ5" s="232">
        <v>1</v>
      </c>
      <c r="AK5" s="122"/>
      <c r="AL5" s="122"/>
      <c r="AM5" s="122"/>
      <c r="AO5" s="217" t="s">
        <v>157</v>
      </c>
      <c r="AP5" s="220"/>
      <c r="AQ5" s="221"/>
      <c r="AR5" s="221"/>
      <c r="AS5" s="221"/>
      <c r="AT5" s="221"/>
      <c r="AU5" s="221"/>
      <c r="AV5" s="221"/>
      <c r="AW5" s="221"/>
      <c r="AX5" s="8"/>
      <c r="AY5" s="9"/>
      <c r="AZ5" s="10">
        <f>IF(BA5&gt;BC5,1,0)</f>
        <v>1</v>
      </c>
      <c r="BA5" s="11">
        <v>25</v>
      </c>
      <c r="BB5" s="9" t="s">
        <v>6</v>
      </c>
      <c r="BC5" s="11">
        <v>21</v>
      </c>
      <c r="BD5" s="10">
        <f>IF(BC5&gt;BA5,1,0)</f>
        <v>0</v>
      </c>
      <c r="BE5" s="9"/>
      <c r="BF5" s="8"/>
      <c r="BG5" s="9"/>
      <c r="BH5" s="10">
        <f t="shared" ref="BH5:BH10" si="2">IF(BI5&gt;BK5,1,0)</f>
        <v>0</v>
      </c>
      <c r="BI5" s="11"/>
      <c r="BJ5" s="9" t="s">
        <v>6</v>
      </c>
      <c r="BK5" s="11"/>
      <c r="BL5" s="10">
        <f t="shared" ref="BL5:BL10" si="3">IF(BK5&gt;BI5,1,0)</f>
        <v>0</v>
      </c>
      <c r="BM5" s="12"/>
      <c r="BN5" s="9"/>
      <c r="BO5" s="9"/>
      <c r="BP5" s="10">
        <f t="shared" ref="BP5:BP13" si="4">IF(BQ5&gt;BS5,1,0)</f>
        <v>1</v>
      </c>
      <c r="BQ5" s="11">
        <v>25</v>
      </c>
      <c r="BR5" s="9" t="s">
        <v>6</v>
      </c>
      <c r="BS5" s="11">
        <v>10</v>
      </c>
      <c r="BT5" s="10">
        <f t="shared" ref="BT5:BT13" si="5">IF(BS5&gt;BQ5,1,0)</f>
        <v>0</v>
      </c>
      <c r="BU5" s="9"/>
      <c r="BV5" s="263">
        <f>COUNTIF(AP5:BU7,"○")</f>
        <v>2</v>
      </c>
      <c r="BW5" s="266" t="s">
        <v>53</v>
      </c>
      <c r="BX5" s="266">
        <f>(SUM(AS5:AS7)+SUM(BA5:BA7)+SUM(BI5:BI7)+SUM(BQ5:BQ7))/(SUM(AU5:AU7)+SUM(BC5:BC7)+SUM(BK5:BK7)+SUM(BS5:BS7))</f>
        <v>1.5873015873015872</v>
      </c>
      <c r="BY5" s="263" t="e">
        <f>BV5*1000000+BW5*1000+BX5</f>
        <v>#VALUE!</v>
      </c>
      <c r="BZ5" s="260">
        <v>1</v>
      </c>
    </row>
    <row r="6" spans="2:78" ht="18" customHeight="1" x14ac:dyDescent="0.2">
      <c r="B6" s="218"/>
      <c r="C6" s="223"/>
      <c r="D6" s="224"/>
      <c r="E6" s="224"/>
      <c r="F6" s="224"/>
      <c r="G6" s="224"/>
      <c r="H6" s="224"/>
      <c r="I6" s="224"/>
      <c r="J6" s="225"/>
      <c r="K6" s="13" t="str">
        <f>IF(N5="","",IF(L6=2,"○","×"))</f>
        <v>○</v>
      </c>
      <c r="L6" s="2">
        <f>SUM(M5:M7)</f>
        <v>2</v>
      </c>
      <c r="M6" s="3">
        <f>IF(N6&gt;P6,1,0)</f>
        <v>1</v>
      </c>
      <c r="N6" s="14">
        <v>25</v>
      </c>
      <c r="O6" s="2" t="s">
        <v>6</v>
      </c>
      <c r="P6" s="14">
        <v>12</v>
      </c>
      <c r="Q6" s="3">
        <f>IF(P6&gt;N6,1,0)</f>
        <v>0</v>
      </c>
      <c r="R6" s="2">
        <f>SUM(Q5:Q7)</f>
        <v>0</v>
      </c>
      <c r="S6" s="13" t="str">
        <f>IF(V5="","",IF(T6=2,"○","×"))</f>
        <v>○</v>
      </c>
      <c r="T6" s="2">
        <f>SUM(U5:U7)</f>
        <v>2</v>
      </c>
      <c r="U6" s="3">
        <f t="shared" si="0"/>
        <v>1</v>
      </c>
      <c r="V6" s="14">
        <v>25</v>
      </c>
      <c r="W6" s="2" t="s">
        <v>6</v>
      </c>
      <c r="X6" s="14">
        <v>16</v>
      </c>
      <c r="Y6" s="3">
        <f t="shared" si="1"/>
        <v>0</v>
      </c>
      <c r="Z6" s="15">
        <f>SUM(Y5:Y7)</f>
        <v>0</v>
      </c>
      <c r="AA6" s="230"/>
      <c r="AB6" s="240"/>
      <c r="AC6" s="245"/>
      <c r="AD6" s="246"/>
      <c r="AE6" s="247"/>
      <c r="AF6" s="254"/>
      <c r="AG6" s="255"/>
      <c r="AH6" s="256"/>
      <c r="AI6" s="230"/>
      <c r="AJ6" s="233"/>
      <c r="AK6" s="122"/>
      <c r="AL6" s="122"/>
      <c r="AM6" s="122"/>
      <c r="AO6" s="218"/>
      <c r="AP6" s="223"/>
      <c r="AQ6" s="224"/>
      <c r="AR6" s="224"/>
      <c r="AS6" s="224"/>
      <c r="AT6" s="224"/>
      <c r="AU6" s="224"/>
      <c r="AV6" s="224"/>
      <c r="AW6" s="224"/>
      <c r="AX6" s="13" t="str">
        <f>IF(BA5="","",IF(AY6=2,"○","×"))</f>
        <v>○</v>
      </c>
      <c r="AY6" s="2">
        <f>SUM(AZ5:AZ7)</f>
        <v>2</v>
      </c>
      <c r="AZ6" s="3">
        <f>IF(BA6&gt;BC6,1,0)</f>
        <v>1</v>
      </c>
      <c r="BA6" s="14">
        <v>25</v>
      </c>
      <c r="BB6" s="2" t="s">
        <v>6</v>
      </c>
      <c r="BC6" s="14">
        <v>23</v>
      </c>
      <c r="BD6" s="3">
        <f>IF(BC6&gt;BA6,1,0)</f>
        <v>0</v>
      </c>
      <c r="BE6" s="2">
        <f>SUM(BD5:BD7)</f>
        <v>0</v>
      </c>
      <c r="BF6" s="13" t="str">
        <f>IF(BI5="","",IF(BG6=2,"○","×"))</f>
        <v/>
      </c>
      <c r="BG6" s="2">
        <f>SUM(BH5:BH7)</f>
        <v>0</v>
      </c>
      <c r="BH6" s="3">
        <f t="shared" si="2"/>
        <v>0</v>
      </c>
      <c r="BI6" s="14"/>
      <c r="BJ6" s="2" t="s">
        <v>6</v>
      </c>
      <c r="BK6" s="14"/>
      <c r="BL6" s="3">
        <f t="shared" si="3"/>
        <v>0</v>
      </c>
      <c r="BM6" s="15">
        <f>SUM(BL5:BL7)</f>
        <v>0</v>
      </c>
      <c r="BN6" s="2" t="str">
        <f>IF(BQ5="","",IF(BO6=2,"○","×"))</f>
        <v>○</v>
      </c>
      <c r="BO6" s="2">
        <f>SUM(BP5:BP7)</f>
        <v>2</v>
      </c>
      <c r="BP6" s="3">
        <f t="shared" si="4"/>
        <v>1</v>
      </c>
      <c r="BQ6" s="14">
        <v>25</v>
      </c>
      <c r="BR6" s="2" t="s">
        <v>6</v>
      </c>
      <c r="BS6" s="14">
        <v>9</v>
      </c>
      <c r="BT6" s="3">
        <f t="shared" si="5"/>
        <v>0</v>
      </c>
      <c r="BU6" s="2">
        <f>SUM(BT5:BT7)</f>
        <v>0</v>
      </c>
      <c r="BV6" s="264"/>
      <c r="BW6" s="267"/>
      <c r="BX6" s="267"/>
      <c r="BY6" s="264"/>
      <c r="BZ6" s="261"/>
    </row>
    <row r="7" spans="2:78" ht="18" customHeight="1" x14ac:dyDescent="0.2">
      <c r="B7" s="219"/>
      <c r="C7" s="226"/>
      <c r="D7" s="227"/>
      <c r="E7" s="227"/>
      <c r="F7" s="227"/>
      <c r="G7" s="227"/>
      <c r="H7" s="227"/>
      <c r="I7" s="227"/>
      <c r="J7" s="228"/>
      <c r="K7" s="27" t="s">
        <v>24</v>
      </c>
      <c r="L7" s="16"/>
      <c r="M7" s="3">
        <f>IF(N7&gt;P7,1,0)</f>
        <v>0</v>
      </c>
      <c r="N7" s="17"/>
      <c r="O7" s="16" t="s">
        <v>6</v>
      </c>
      <c r="P7" s="17"/>
      <c r="Q7" s="3">
        <f>IF(P7&gt;N7,1,0)</f>
        <v>0</v>
      </c>
      <c r="R7" s="16"/>
      <c r="S7" s="27" t="s">
        <v>185</v>
      </c>
      <c r="T7" s="16"/>
      <c r="U7" s="18">
        <f t="shared" si="0"/>
        <v>0</v>
      </c>
      <c r="V7" s="17"/>
      <c r="W7" s="16" t="s">
        <v>6</v>
      </c>
      <c r="X7" s="17"/>
      <c r="Y7" s="18">
        <f t="shared" si="1"/>
        <v>0</v>
      </c>
      <c r="Z7" s="19"/>
      <c r="AA7" s="231"/>
      <c r="AB7" s="241"/>
      <c r="AC7" s="248"/>
      <c r="AD7" s="249"/>
      <c r="AE7" s="250"/>
      <c r="AF7" s="257"/>
      <c r="AG7" s="258"/>
      <c r="AH7" s="259"/>
      <c r="AI7" s="231"/>
      <c r="AJ7" s="234"/>
      <c r="AK7" s="122"/>
      <c r="AL7" s="122"/>
      <c r="AM7" s="122"/>
      <c r="AO7" s="218"/>
      <c r="AP7" s="226"/>
      <c r="AQ7" s="227"/>
      <c r="AR7" s="227"/>
      <c r="AS7" s="227"/>
      <c r="AT7" s="227"/>
      <c r="AU7" s="227"/>
      <c r="AV7" s="227"/>
      <c r="AW7" s="227"/>
      <c r="AX7" s="27" t="s">
        <v>47</v>
      </c>
      <c r="AY7" s="16"/>
      <c r="AZ7" s="3">
        <f>IF(BA7&gt;BC7,1,0)</f>
        <v>0</v>
      </c>
      <c r="BA7" s="17"/>
      <c r="BB7" s="16" t="s">
        <v>6</v>
      </c>
      <c r="BC7" s="17"/>
      <c r="BD7" s="3">
        <f>IF(BC7&gt;BA7,1,0)</f>
        <v>0</v>
      </c>
      <c r="BE7" s="16"/>
      <c r="BF7" s="27"/>
      <c r="BG7" s="16"/>
      <c r="BH7" s="18">
        <f t="shared" si="2"/>
        <v>0</v>
      </c>
      <c r="BI7" s="17"/>
      <c r="BJ7" s="16" t="s">
        <v>6</v>
      </c>
      <c r="BK7" s="17"/>
      <c r="BL7" s="18">
        <f t="shared" si="3"/>
        <v>0</v>
      </c>
      <c r="BM7" s="19"/>
      <c r="BN7" s="26" t="s">
        <v>117</v>
      </c>
      <c r="BO7" s="16"/>
      <c r="BP7" s="18">
        <f t="shared" si="4"/>
        <v>0</v>
      </c>
      <c r="BQ7" s="17"/>
      <c r="BR7" s="16" t="s">
        <v>6</v>
      </c>
      <c r="BS7" s="17"/>
      <c r="BT7" s="18">
        <f t="shared" si="5"/>
        <v>0</v>
      </c>
      <c r="BU7" s="16"/>
      <c r="BV7" s="265"/>
      <c r="BW7" s="268"/>
      <c r="BX7" s="268"/>
      <c r="BY7" s="265"/>
      <c r="BZ7" s="262"/>
    </row>
    <row r="8" spans="2:78" ht="18" customHeight="1" x14ac:dyDescent="0.2">
      <c r="B8" s="217" t="s">
        <v>156</v>
      </c>
      <c r="C8" s="9"/>
      <c r="D8" s="9"/>
      <c r="E8" s="9"/>
      <c r="F8" s="9">
        <v>14</v>
      </c>
      <c r="G8" s="9" t="s">
        <v>6</v>
      </c>
      <c r="H8" s="9">
        <v>25</v>
      </c>
      <c r="I8" s="10">
        <f>IF(H8&gt;F8,1,0)</f>
        <v>1</v>
      </c>
      <c r="J8" s="9"/>
      <c r="K8" s="220"/>
      <c r="L8" s="221"/>
      <c r="M8" s="221"/>
      <c r="N8" s="221"/>
      <c r="O8" s="221"/>
      <c r="P8" s="221"/>
      <c r="Q8" s="221"/>
      <c r="R8" s="222"/>
      <c r="S8" s="8"/>
      <c r="T8" s="9"/>
      <c r="U8" s="10">
        <f t="shared" si="0"/>
        <v>0</v>
      </c>
      <c r="V8" s="11">
        <v>14</v>
      </c>
      <c r="W8" s="9" t="s">
        <v>6</v>
      </c>
      <c r="X8" s="11">
        <v>25</v>
      </c>
      <c r="Y8" s="10">
        <f t="shared" si="1"/>
        <v>1</v>
      </c>
      <c r="Z8" s="12"/>
      <c r="AA8" s="229">
        <f t="shared" ref="AA8" si="6">COUNTIF(C8:Z10,"○")</f>
        <v>0</v>
      </c>
      <c r="AB8" s="239"/>
      <c r="AC8" s="242">
        <f>(L9+T9)/(L9+T9+R9+Z9)</f>
        <v>0</v>
      </c>
      <c r="AD8" s="243" t="e">
        <f>(#REF!+F9+N9+V9)/(D9+L9+T9+AB9)</f>
        <v>#REF!</v>
      </c>
      <c r="AE8" s="244" t="e">
        <f>(#REF!+G9+O9+W9)/(E9+M9+U9+AC9)</f>
        <v>#REF!</v>
      </c>
      <c r="AF8" s="251">
        <f>(F8+F9+F10+V8+V9+V10)/(H8+H9+H10+X8+X9+X10)</f>
        <v>0.62</v>
      </c>
      <c r="AG8" s="252"/>
      <c r="AH8" s="253"/>
      <c r="AI8" s="229">
        <f>COUNTIF(C8:AH10,"○")</f>
        <v>0</v>
      </c>
      <c r="AJ8" s="232">
        <v>3</v>
      </c>
      <c r="AK8" s="122"/>
      <c r="AL8" s="122"/>
      <c r="AM8" s="122"/>
      <c r="AO8" s="217" t="s">
        <v>158</v>
      </c>
      <c r="AP8" s="9"/>
      <c r="AQ8" s="9"/>
      <c r="AR8" s="9"/>
      <c r="AS8" s="9">
        <f>IF(BC5="","",BC5)</f>
        <v>21</v>
      </c>
      <c r="AT8" s="9" t="s">
        <v>6</v>
      </c>
      <c r="AU8" s="9">
        <f>IF(BA5="","",BA5)</f>
        <v>25</v>
      </c>
      <c r="AV8" s="10">
        <f>IF(AU8&gt;AS8,1,0)</f>
        <v>1</v>
      </c>
      <c r="AW8" s="9"/>
      <c r="AX8" s="220"/>
      <c r="AY8" s="221"/>
      <c r="AZ8" s="221"/>
      <c r="BA8" s="221"/>
      <c r="BB8" s="221"/>
      <c r="BC8" s="221"/>
      <c r="BD8" s="221"/>
      <c r="BE8" s="221"/>
      <c r="BF8" s="8"/>
      <c r="BG8" s="9"/>
      <c r="BH8" s="10">
        <f t="shared" si="2"/>
        <v>1</v>
      </c>
      <c r="BI8" s="11">
        <v>25</v>
      </c>
      <c r="BJ8" s="9" t="s">
        <v>6</v>
      </c>
      <c r="BK8" s="11">
        <v>8</v>
      </c>
      <c r="BL8" s="10">
        <f t="shared" si="3"/>
        <v>0</v>
      </c>
      <c r="BM8" s="12"/>
      <c r="BN8" s="9"/>
      <c r="BO8" s="9"/>
      <c r="BP8" s="10">
        <f t="shared" si="4"/>
        <v>0</v>
      </c>
      <c r="BQ8" s="11"/>
      <c r="BR8" s="9" t="s">
        <v>6</v>
      </c>
      <c r="BS8" s="11"/>
      <c r="BT8" s="10">
        <f t="shared" si="5"/>
        <v>0</v>
      </c>
      <c r="BU8" s="9"/>
      <c r="BV8" s="263">
        <f>COUNTIF(AP8:BU10,"○")</f>
        <v>1</v>
      </c>
      <c r="BW8" s="266">
        <f>(AQ9+AY9+BG9+BO9)/(AW9+BE9+BM9+BU9)</f>
        <v>1</v>
      </c>
      <c r="BX8" s="266">
        <f>(SUM(AS8:AS10)+SUM(BA8:BA10)+SUM(BI8:BI10)+SUM(BQ8:BQ10))/(SUM(AU8:AU10)+SUM(BC8:BC10)+SUM(BK8:BK10)+SUM(BS8:BS10))</f>
        <v>1.236842105263158</v>
      </c>
      <c r="BY8" s="263">
        <f>BV8*1000000+BW8*1000+BX8</f>
        <v>1001001.2368421053</v>
      </c>
      <c r="BZ8" s="260">
        <v>2</v>
      </c>
    </row>
    <row r="9" spans="2:78" ht="18" customHeight="1" x14ac:dyDescent="0.2">
      <c r="B9" s="218"/>
      <c r="C9" s="13" t="str">
        <f>IF(F8="","",IF(D9=2,"○","×"))</f>
        <v>×</v>
      </c>
      <c r="D9" s="2">
        <f>R6</f>
        <v>0</v>
      </c>
      <c r="F9" s="2">
        <v>12</v>
      </c>
      <c r="G9" s="2" t="s">
        <v>6</v>
      </c>
      <c r="H9" s="2">
        <v>25</v>
      </c>
      <c r="I9" s="3">
        <f t="shared" ref="I9:I13" si="7">IF(H9&gt;F9,1,0)</f>
        <v>1</v>
      </c>
      <c r="J9" s="2">
        <f>L6</f>
        <v>2</v>
      </c>
      <c r="K9" s="223"/>
      <c r="L9" s="224"/>
      <c r="M9" s="224"/>
      <c r="N9" s="224"/>
      <c r="O9" s="224"/>
      <c r="P9" s="224"/>
      <c r="Q9" s="224"/>
      <c r="R9" s="225"/>
      <c r="S9" s="13" t="str">
        <f>IF(V8="","",IF(T9=2,"○","×"))</f>
        <v>×</v>
      </c>
      <c r="T9" s="2">
        <f>SUM(U8:U10)</f>
        <v>0</v>
      </c>
      <c r="U9" s="3">
        <f t="shared" si="0"/>
        <v>0</v>
      </c>
      <c r="V9" s="14">
        <v>22</v>
      </c>
      <c r="W9" s="2" t="s">
        <v>6</v>
      </c>
      <c r="X9" s="14">
        <v>25</v>
      </c>
      <c r="Y9" s="3">
        <f t="shared" si="1"/>
        <v>1</v>
      </c>
      <c r="Z9" s="15">
        <f>SUM(Y8:Y10)</f>
        <v>2</v>
      </c>
      <c r="AA9" s="230"/>
      <c r="AB9" s="240"/>
      <c r="AC9" s="245"/>
      <c r="AD9" s="246"/>
      <c r="AE9" s="247"/>
      <c r="AF9" s="254"/>
      <c r="AG9" s="255"/>
      <c r="AH9" s="256"/>
      <c r="AI9" s="230"/>
      <c r="AJ9" s="233"/>
      <c r="AK9" s="122"/>
      <c r="AL9" s="122"/>
      <c r="AM9" s="122"/>
      <c r="AO9" s="218"/>
      <c r="AP9" s="13" t="str">
        <f>IF(AS8="","",IF(AQ9=2,"○","×"))</f>
        <v>×</v>
      </c>
      <c r="AQ9" s="2">
        <f>BE6</f>
        <v>0</v>
      </c>
      <c r="AS9" s="2">
        <f>IF(BC6="","",BC6)</f>
        <v>23</v>
      </c>
      <c r="AT9" s="2" t="s">
        <v>6</v>
      </c>
      <c r="AU9" s="2">
        <f>IF(BA6="","",BA6)</f>
        <v>25</v>
      </c>
      <c r="AV9" s="3">
        <f t="shared" ref="AV9:AV16" si="8">IF(AU9&gt;AS9,1,0)</f>
        <v>1</v>
      </c>
      <c r="AW9" s="2">
        <f>AY6</f>
        <v>2</v>
      </c>
      <c r="AX9" s="223"/>
      <c r="AY9" s="224"/>
      <c r="AZ9" s="224"/>
      <c r="BA9" s="224"/>
      <c r="BB9" s="224"/>
      <c r="BC9" s="224"/>
      <c r="BD9" s="224"/>
      <c r="BE9" s="224"/>
      <c r="BF9" s="13" t="str">
        <f>IF(BI8="","",IF(BG9=2,"○","×"))</f>
        <v>○</v>
      </c>
      <c r="BG9" s="2">
        <f>SUM(BH8:BH10)</f>
        <v>2</v>
      </c>
      <c r="BH9" s="3">
        <f t="shared" si="2"/>
        <v>1</v>
      </c>
      <c r="BI9" s="14">
        <v>25</v>
      </c>
      <c r="BJ9" s="2" t="s">
        <v>6</v>
      </c>
      <c r="BK9" s="14">
        <v>18</v>
      </c>
      <c r="BL9" s="3">
        <f t="shared" si="3"/>
        <v>0</v>
      </c>
      <c r="BM9" s="15">
        <f>SUM(BL8:BL10)</f>
        <v>0</v>
      </c>
      <c r="BN9" s="2" t="str">
        <f>IF(BQ8="","",IF(BO9=2,"○","×"))</f>
        <v/>
      </c>
      <c r="BO9" s="2">
        <f>SUM(BP8:BP10)</f>
        <v>0</v>
      </c>
      <c r="BP9" s="3">
        <f t="shared" si="4"/>
        <v>0</v>
      </c>
      <c r="BQ9" s="14"/>
      <c r="BR9" s="2" t="s">
        <v>6</v>
      </c>
      <c r="BS9" s="14"/>
      <c r="BT9" s="3">
        <f t="shared" si="5"/>
        <v>0</v>
      </c>
      <c r="BU9" s="2">
        <f>SUM(BT8:BT10)</f>
        <v>0</v>
      </c>
      <c r="BV9" s="264"/>
      <c r="BW9" s="267"/>
      <c r="BX9" s="267"/>
      <c r="BY9" s="264"/>
      <c r="BZ9" s="261"/>
    </row>
    <row r="10" spans="2:78" ht="18" customHeight="1" x14ac:dyDescent="0.2">
      <c r="B10" s="219"/>
      <c r="C10" s="16"/>
      <c r="D10" s="16"/>
      <c r="E10" s="16"/>
      <c r="F10" s="16"/>
      <c r="G10" s="16" t="s">
        <v>6</v>
      </c>
      <c r="H10" s="16"/>
      <c r="I10" s="3">
        <f t="shared" si="7"/>
        <v>0</v>
      </c>
      <c r="J10" s="16"/>
      <c r="K10" s="226"/>
      <c r="L10" s="227"/>
      <c r="M10" s="227"/>
      <c r="N10" s="227"/>
      <c r="O10" s="227"/>
      <c r="P10" s="227"/>
      <c r="Q10" s="227"/>
      <c r="R10" s="228"/>
      <c r="S10" s="27" t="s">
        <v>128</v>
      </c>
      <c r="T10" s="16"/>
      <c r="U10" s="18">
        <f t="shared" si="0"/>
        <v>0</v>
      </c>
      <c r="V10" s="17"/>
      <c r="W10" s="16" t="s">
        <v>6</v>
      </c>
      <c r="X10" s="17"/>
      <c r="Y10" s="18">
        <f t="shared" si="1"/>
        <v>0</v>
      </c>
      <c r="Z10" s="19"/>
      <c r="AA10" s="231"/>
      <c r="AB10" s="241"/>
      <c r="AC10" s="248"/>
      <c r="AD10" s="249"/>
      <c r="AE10" s="250"/>
      <c r="AF10" s="257"/>
      <c r="AG10" s="258"/>
      <c r="AH10" s="259"/>
      <c r="AI10" s="231"/>
      <c r="AJ10" s="234"/>
      <c r="AK10" s="122"/>
      <c r="AL10" s="122"/>
      <c r="AM10" s="122"/>
      <c r="AO10" s="218"/>
      <c r="AP10" s="16"/>
      <c r="AQ10" s="16"/>
      <c r="AR10" s="16"/>
      <c r="AS10" s="16" t="str">
        <f>IF(BC7="","",BC7)</f>
        <v/>
      </c>
      <c r="AT10" s="16" t="s">
        <v>6</v>
      </c>
      <c r="AU10" s="16" t="str">
        <f>IF(BA7="","",BA7)</f>
        <v/>
      </c>
      <c r="AV10" s="3">
        <f t="shared" si="8"/>
        <v>0</v>
      </c>
      <c r="AW10" s="16"/>
      <c r="AX10" s="226"/>
      <c r="AY10" s="227"/>
      <c r="AZ10" s="227"/>
      <c r="BA10" s="227"/>
      <c r="BB10" s="227"/>
      <c r="BC10" s="227"/>
      <c r="BD10" s="227"/>
      <c r="BE10" s="227"/>
      <c r="BF10" s="27" t="s">
        <v>25</v>
      </c>
      <c r="BG10" s="16"/>
      <c r="BH10" s="18">
        <f t="shared" si="2"/>
        <v>0</v>
      </c>
      <c r="BI10" s="17"/>
      <c r="BJ10" s="16" t="s">
        <v>6</v>
      </c>
      <c r="BK10" s="17"/>
      <c r="BL10" s="18">
        <f t="shared" si="3"/>
        <v>0</v>
      </c>
      <c r="BM10" s="19"/>
      <c r="BN10" s="16" t="s">
        <v>25</v>
      </c>
      <c r="BO10" s="16"/>
      <c r="BP10" s="18">
        <f t="shared" si="4"/>
        <v>0</v>
      </c>
      <c r="BQ10" s="17"/>
      <c r="BR10" s="16" t="s">
        <v>6</v>
      </c>
      <c r="BS10" s="17"/>
      <c r="BT10" s="18">
        <f t="shared" si="5"/>
        <v>0</v>
      </c>
      <c r="BU10" s="16"/>
      <c r="BV10" s="265"/>
      <c r="BW10" s="268"/>
      <c r="BX10" s="268"/>
      <c r="BY10" s="265"/>
      <c r="BZ10" s="262"/>
    </row>
    <row r="11" spans="2:78" ht="18" customHeight="1" x14ac:dyDescent="0.2">
      <c r="B11" s="217" t="s">
        <v>45</v>
      </c>
      <c r="C11" s="9"/>
      <c r="D11" s="9"/>
      <c r="E11" s="9"/>
      <c r="F11" s="2">
        <v>8</v>
      </c>
      <c r="G11" s="9" t="s">
        <v>6</v>
      </c>
      <c r="H11" s="2">
        <v>25</v>
      </c>
      <c r="I11" s="3">
        <f t="shared" si="7"/>
        <v>1</v>
      </c>
      <c r="J11" s="9"/>
      <c r="K11" s="8"/>
      <c r="L11" s="9"/>
      <c r="M11" s="9"/>
      <c r="N11" s="9">
        <v>25</v>
      </c>
      <c r="O11" s="9" t="s">
        <v>6</v>
      </c>
      <c r="P11" s="2">
        <v>14</v>
      </c>
      <c r="Q11" s="10">
        <f t="shared" ref="Q11:Q13" si="9">IF(P11&gt;N11,1,0)</f>
        <v>0</v>
      </c>
      <c r="R11" s="9"/>
      <c r="S11" s="220"/>
      <c r="T11" s="221"/>
      <c r="U11" s="221"/>
      <c r="V11" s="221"/>
      <c r="W11" s="221"/>
      <c r="X11" s="221"/>
      <c r="Y11" s="221"/>
      <c r="Z11" s="222"/>
      <c r="AA11" s="229">
        <f t="shared" ref="AA11" si="10">COUNTIF(C11:Z13,"○")</f>
        <v>1</v>
      </c>
      <c r="AB11" s="239"/>
      <c r="AC11" s="242">
        <f>(L12+T12)/(L12+T12+R12+Z12)</f>
        <v>1</v>
      </c>
      <c r="AD11" s="243" t="e">
        <f>(#REF!+F12+N12+V12)/(D12+L12+T12+AB12)</f>
        <v>#REF!</v>
      </c>
      <c r="AE11" s="244" t="e">
        <f>(#REF!+G12+O12+W12)/(E12+M12+U12+AC12)</f>
        <v>#REF!</v>
      </c>
      <c r="AF11" s="251">
        <f>(F11+F12+F13+N11+N12+N13)/(H11+H12+H13+P11+P12+P13)</f>
        <v>0.86046511627906974</v>
      </c>
      <c r="AG11" s="252"/>
      <c r="AH11" s="253"/>
      <c r="AI11" s="229">
        <f>COUNTIF(C11:AH13,"○")</f>
        <v>1</v>
      </c>
      <c r="AJ11" s="232">
        <v>2</v>
      </c>
      <c r="AK11" s="122"/>
      <c r="AL11" s="122"/>
      <c r="AM11" s="122"/>
      <c r="AO11" s="217" t="s">
        <v>23</v>
      </c>
      <c r="AP11" s="9"/>
      <c r="AQ11" s="9"/>
      <c r="AR11" s="9"/>
      <c r="AS11" s="2" t="str">
        <f>IF(BK5="","",BK5)</f>
        <v/>
      </c>
      <c r="AT11" s="9" t="s">
        <v>6</v>
      </c>
      <c r="AU11" s="2" t="str">
        <f>IF(BI5="","",BI5)</f>
        <v/>
      </c>
      <c r="AV11" s="3">
        <f t="shared" si="8"/>
        <v>0</v>
      </c>
      <c r="AW11" s="9"/>
      <c r="AX11" s="8"/>
      <c r="AY11" s="9"/>
      <c r="AZ11" s="9"/>
      <c r="BA11" s="9">
        <f>IF(BK8="","",BK8)</f>
        <v>8</v>
      </c>
      <c r="BB11" s="9" t="s">
        <v>6</v>
      </c>
      <c r="BC11" s="2">
        <f>IF(BI8="","",BI8)</f>
        <v>25</v>
      </c>
      <c r="BD11" s="10">
        <f t="shared" ref="BD11:BD16" si="11">IF(BC11&gt;BA11,1,0)</f>
        <v>1</v>
      </c>
      <c r="BE11" s="9"/>
      <c r="BF11" s="220"/>
      <c r="BG11" s="221"/>
      <c r="BH11" s="221"/>
      <c r="BI11" s="221"/>
      <c r="BJ11" s="221"/>
      <c r="BK11" s="221"/>
      <c r="BL11" s="221"/>
      <c r="BM11" s="222"/>
      <c r="BN11" s="9"/>
      <c r="BO11" s="9"/>
      <c r="BP11" s="10">
        <f t="shared" si="4"/>
        <v>1</v>
      </c>
      <c r="BQ11" s="11">
        <v>25</v>
      </c>
      <c r="BR11" s="9" t="s">
        <v>6</v>
      </c>
      <c r="BS11" s="11">
        <v>17</v>
      </c>
      <c r="BT11" s="10">
        <f t="shared" si="5"/>
        <v>0</v>
      </c>
      <c r="BU11" s="9"/>
      <c r="BV11" s="263">
        <f>COUNTIF(AP11:BU13,"○")</f>
        <v>1</v>
      </c>
      <c r="BW11" s="266">
        <f>(AQ12+AY12+BG12+BO12)/(AW12+BE12+BM12+BU12)</f>
        <v>1</v>
      </c>
      <c r="BX11" s="266">
        <f>(SUM(AS11:AS13)+SUM(BA11:BA13)+SUM(BI11:BI13)+SUM(BQ11:BQ13))/(SUM(AU11:AU13)+SUM(BC11:BC13)+SUM(BK11:BK13)+SUM(BS11:BS13))</f>
        <v>0.96202531645569622</v>
      </c>
      <c r="BY11" s="263">
        <f>BV11*1000000+BW11*1000+BX11</f>
        <v>1001000.9620253164</v>
      </c>
      <c r="BZ11" s="260">
        <v>3</v>
      </c>
    </row>
    <row r="12" spans="2:78" ht="18" customHeight="1" x14ac:dyDescent="0.2">
      <c r="B12" s="218"/>
      <c r="C12" s="13" t="str">
        <f>IF(F11="","",IF(D12=2,"○","×"))</f>
        <v>×</v>
      </c>
      <c r="D12" s="2">
        <f>Z6</f>
        <v>0</v>
      </c>
      <c r="F12" s="2">
        <v>16</v>
      </c>
      <c r="G12" s="2" t="s">
        <v>6</v>
      </c>
      <c r="H12" s="2">
        <v>25</v>
      </c>
      <c r="I12" s="3">
        <f t="shared" si="7"/>
        <v>1</v>
      </c>
      <c r="J12" s="2">
        <f>T6</f>
        <v>2</v>
      </c>
      <c r="K12" s="13" t="str">
        <f>IF(N11="","",IF(L12=2,"○","×"))</f>
        <v>○</v>
      </c>
      <c r="L12" s="2">
        <f>Z9</f>
        <v>2</v>
      </c>
      <c r="N12" s="2">
        <v>25</v>
      </c>
      <c r="O12" s="2" t="s">
        <v>6</v>
      </c>
      <c r="P12" s="2">
        <v>22</v>
      </c>
      <c r="Q12" s="3">
        <f t="shared" si="9"/>
        <v>0</v>
      </c>
      <c r="R12" s="2">
        <f>T9</f>
        <v>0</v>
      </c>
      <c r="S12" s="223"/>
      <c r="T12" s="224"/>
      <c r="U12" s="224"/>
      <c r="V12" s="224"/>
      <c r="W12" s="224"/>
      <c r="X12" s="224"/>
      <c r="Y12" s="224"/>
      <c r="Z12" s="225"/>
      <c r="AA12" s="230"/>
      <c r="AB12" s="240"/>
      <c r="AC12" s="245"/>
      <c r="AD12" s="246"/>
      <c r="AE12" s="247"/>
      <c r="AF12" s="254"/>
      <c r="AG12" s="255"/>
      <c r="AH12" s="256"/>
      <c r="AI12" s="230"/>
      <c r="AJ12" s="233"/>
      <c r="AK12" s="122"/>
      <c r="AL12" s="122"/>
      <c r="AM12" s="122"/>
      <c r="AO12" s="218"/>
      <c r="AP12" s="13" t="str">
        <f>IF(AS11="","",IF(AQ12=2,"○","×"))</f>
        <v/>
      </c>
      <c r="AQ12" s="2">
        <f>BM6</f>
        <v>0</v>
      </c>
      <c r="AS12" s="2" t="str">
        <f>IF(BK6="","",BK6)</f>
        <v/>
      </c>
      <c r="AT12" s="2" t="s">
        <v>6</v>
      </c>
      <c r="AU12" s="2" t="str">
        <f>IF(BI6="","",BI6)</f>
        <v/>
      </c>
      <c r="AV12" s="3">
        <f t="shared" si="8"/>
        <v>0</v>
      </c>
      <c r="AX12" s="13" t="str">
        <f>IF(BA11="","",IF(AY12=2,"○","×"))</f>
        <v>×</v>
      </c>
      <c r="AY12" s="2">
        <f>BM9</f>
        <v>0</v>
      </c>
      <c r="BA12" s="2">
        <f>IF(BK9="","",BK9)</f>
        <v>18</v>
      </c>
      <c r="BB12" s="2" t="s">
        <v>6</v>
      </c>
      <c r="BC12" s="2">
        <f>IF(BI9="","",BI9)</f>
        <v>25</v>
      </c>
      <c r="BD12" s="3">
        <f t="shared" si="11"/>
        <v>1</v>
      </c>
      <c r="BE12" s="2">
        <f>BG9</f>
        <v>2</v>
      </c>
      <c r="BF12" s="223"/>
      <c r="BG12" s="224"/>
      <c r="BH12" s="224"/>
      <c r="BI12" s="224"/>
      <c r="BJ12" s="224"/>
      <c r="BK12" s="224"/>
      <c r="BL12" s="224"/>
      <c r="BM12" s="225"/>
      <c r="BN12" s="2" t="str">
        <f>IF(BQ11="","",IF(BO12=2,"○","×"))</f>
        <v>○</v>
      </c>
      <c r="BO12" s="2">
        <f>SUM(BP11:BP13)</f>
        <v>2</v>
      </c>
      <c r="BP12" s="3">
        <f t="shared" si="4"/>
        <v>1</v>
      </c>
      <c r="BQ12" s="14">
        <v>25</v>
      </c>
      <c r="BR12" s="2" t="s">
        <v>6</v>
      </c>
      <c r="BS12" s="14">
        <v>12</v>
      </c>
      <c r="BT12" s="3">
        <f t="shared" si="5"/>
        <v>0</v>
      </c>
      <c r="BU12" s="2">
        <f>SUM(BT11:BT13)</f>
        <v>0</v>
      </c>
      <c r="BV12" s="264"/>
      <c r="BW12" s="267"/>
      <c r="BX12" s="267"/>
      <c r="BY12" s="264"/>
      <c r="BZ12" s="261"/>
    </row>
    <row r="13" spans="2:78" ht="18" customHeight="1" x14ac:dyDescent="0.2">
      <c r="B13" s="219"/>
      <c r="C13" s="16"/>
      <c r="D13" s="16"/>
      <c r="E13" s="16"/>
      <c r="F13" s="16"/>
      <c r="G13" s="16" t="s">
        <v>6</v>
      </c>
      <c r="H13" s="16"/>
      <c r="I13" s="3">
        <f t="shared" si="7"/>
        <v>0</v>
      </c>
      <c r="J13" s="16"/>
      <c r="K13" s="20"/>
      <c r="L13" s="16"/>
      <c r="M13" s="16"/>
      <c r="N13" s="16"/>
      <c r="O13" s="16" t="s">
        <v>6</v>
      </c>
      <c r="P13" s="16"/>
      <c r="Q13" s="18">
        <f t="shared" si="9"/>
        <v>0</v>
      </c>
      <c r="R13" s="16"/>
      <c r="S13" s="226"/>
      <c r="T13" s="227"/>
      <c r="U13" s="227"/>
      <c r="V13" s="227"/>
      <c r="W13" s="227"/>
      <c r="X13" s="227"/>
      <c r="Y13" s="227"/>
      <c r="Z13" s="228"/>
      <c r="AA13" s="231"/>
      <c r="AB13" s="241"/>
      <c r="AC13" s="248"/>
      <c r="AD13" s="249"/>
      <c r="AE13" s="250"/>
      <c r="AF13" s="257"/>
      <c r="AG13" s="258"/>
      <c r="AH13" s="259"/>
      <c r="AI13" s="231"/>
      <c r="AJ13" s="234"/>
      <c r="AK13" s="122"/>
      <c r="AL13" s="122"/>
      <c r="AM13" s="122"/>
      <c r="AO13" s="219"/>
      <c r="AP13" s="16"/>
      <c r="AQ13" s="16"/>
      <c r="AR13" s="16"/>
      <c r="AS13" s="16" t="str">
        <f>IF(BK7="","",BK7)</f>
        <v/>
      </c>
      <c r="AT13" s="16" t="s">
        <v>6</v>
      </c>
      <c r="AU13" s="16" t="str">
        <f>IF(BI7="","",BI7)</f>
        <v/>
      </c>
      <c r="AV13" s="3">
        <f t="shared" si="8"/>
        <v>0</v>
      </c>
      <c r="AW13" s="16"/>
      <c r="AX13" s="20"/>
      <c r="AY13" s="16"/>
      <c r="AZ13" s="16"/>
      <c r="BA13" s="16" t="str">
        <f>IF(BK10="","",BK10)</f>
        <v/>
      </c>
      <c r="BB13" s="16" t="s">
        <v>6</v>
      </c>
      <c r="BC13" s="16" t="str">
        <f>IF(BI10="","",BI10)</f>
        <v/>
      </c>
      <c r="BD13" s="18">
        <f t="shared" si="11"/>
        <v>0</v>
      </c>
      <c r="BE13" s="16"/>
      <c r="BF13" s="226"/>
      <c r="BG13" s="227"/>
      <c r="BH13" s="227"/>
      <c r="BI13" s="227"/>
      <c r="BJ13" s="227"/>
      <c r="BK13" s="227"/>
      <c r="BL13" s="227"/>
      <c r="BM13" s="228"/>
      <c r="BN13" s="26" t="s">
        <v>48</v>
      </c>
      <c r="BO13" s="16"/>
      <c r="BP13" s="18">
        <f t="shared" si="4"/>
        <v>0</v>
      </c>
      <c r="BQ13" s="17"/>
      <c r="BR13" s="16" t="s">
        <v>6</v>
      </c>
      <c r="BS13" s="17"/>
      <c r="BT13" s="18">
        <f t="shared" si="5"/>
        <v>0</v>
      </c>
      <c r="BU13" s="16"/>
      <c r="BV13" s="265"/>
      <c r="BW13" s="268"/>
      <c r="BX13" s="268"/>
      <c r="BY13" s="265"/>
      <c r="BZ13" s="262"/>
    </row>
    <row r="14" spans="2:78" ht="18" customHeight="1" x14ac:dyDescent="0.2">
      <c r="B14" s="283"/>
      <c r="C14" s="9"/>
      <c r="D14" s="9"/>
      <c r="E14" s="9"/>
      <c r="F14" s="120"/>
      <c r="G14" s="9"/>
      <c r="H14" s="120"/>
      <c r="I14" s="121"/>
      <c r="J14" s="9"/>
      <c r="K14" s="9"/>
      <c r="L14" s="9"/>
      <c r="M14" s="9"/>
      <c r="N14" s="9"/>
      <c r="O14" s="9"/>
      <c r="P14" s="9"/>
      <c r="Q14" s="10"/>
      <c r="R14" s="9"/>
      <c r="S14" s="9"/>
      <c r="T14" s="9"/>
      <c r="U14" s="9"/>
      <c r="V14" s="9"/>
      <c r="W14" s="9"/>
      <c r="X14" s="9"/>
      <c r="Y14" s="10"/>
      <c r="Z14" s="9"/>
      <c r="AA14" s="285"/>
      <c r="AB14" s="285"/>
      <c r="AC14" s="285"/>
      <c r="AD14" s="285"/>
      <c r="AE14" s="285"/>
      <c r="AF14" s="285"/>
      <c r="AG14" s="285"/>
      <c r="AH14" s="285"/>
      <c r="AI14" s="287"/>
      <c r="AJ14" s="288"/>
      <c r="AK14" s="288"/>
      <c r="AL14" s="281"/>
      <c r="AM14" s="282"/>
      <c r="AO14" s="217" t="s">
        <v>159</v>
      </c>
      <c r="AP14" s="9"/>
      <c r="AQ14" s="9"/>
      <c r="AR14" s="9"/>
      <c r="AS14" s="2">
        <f>IF(BS5="","",BS5)</f>
        <v>10</v>
      </c>
      <c r="AT14" s="9" t="s">
        <v>6</v>
      </c>
      <c r="AU14" s="2">
        <f>IF(BQ5="","",BQ5)</f>
        <v>25</v>
      </c>
      <c r="AV14" s="3">
        <f t="shared" si="8"/>
        <v>1</v>
      </c>
      <c r="AW14" s="9"/>
      <c r="AX14" s="8"/>
      <c r="AY14" s="9"/>
      <c r="AZ14" s="9"/>
      <c r="BA14" s="9" t="str">
        <f>IF(BS8="","",BS8)</f>
        <v/>
      </c>
      <c r="BB14" s="9" t="s">
        <v>6</v>
      </c>
      <c r="BC14" s="9" t="str">
        <f>IF(BQ8="","",BQ8)</f>
        <v/>
      </c>
      <c r="BD14" s="10">
        <f t="shared" si="11"/>
        <v>0</v>
      </c>
      <c r="BE14" s="9"/>
      <c r="BF14" s="8"/>
      <c r="BG14" s="9"/>
      <c r="BH14" s="9"/>
      <c r="BI14" s="9">
        <f>IF(BS11="","",BS11)</f>
        <v>17</v>
      </c>
      <c r="BJ14" s="9" t="s">
        <v>6</v>
      </c>
      <c r="BK14" s="9">
        <f>IF(BQ11="","",BQ11)</f>
        <v>25</v>
      </c>
      <c r="BL14" s="10">
        <f>IF(BK14&gt;BI14,1,0)</f>
        <v>1</v>
      </c>
      <c r="BM14" s="12"/>
      <c r="BN14" s="221"/>
      <c r="BO14" s="221"/>
      <c r="BP14" s="221"/>
      <c r="BQ14" s="221"/>
      <c r="BR14" s="221"/>
      <c r="BS14" s="221"/>
      <c r="BT14" s="221"/>
      <c r="BU14" s="221"/>
      <c r="BV14" s="263">
        <f>COUNTIF(AP14:BU16,"○")</f>
        <v>0</v>
      </c>
      <c r="BW14" s="266">
        <f>(AQ15+AY15+BG15+BO15)/(AW15+BE15+BM15+BU15)</f>
        <v>0</v>
      </c>
      <c r="BX14" s="266">
        <f>(SUM(AS14:AS16)+SUM(BA14:BA16)+SUM(BI14:BI16)+SUM(BQ14:BQ16))/(SUM(AU14:AU16)+SUM(BC14:BC16)+SUM(BK14:BK16)+SUM(BS14:BS16))</f>
        <v>0.48</v>
      </c>
      <c r="BY14" s="263">
        <f>BV14*1000000+BW14*1000+BX14</f>
        <v>0.48</v>
      </c>
      <c r="BZ14" s="260">
        <v>4</v>
      </c>
    </row>
    <row r="15" spans="2:78" ht="18" customHeight="1" x14ac:dyDescent="0.2">
      <c r="B15" s="284"/>
      <c r="C15" s="120"/>
      <c r="D15" s="120"/>
      <c r="E15" s="120"/>
      <c r="F15" s="120"/>
      <c r="G15" s="120"/>
      <c r="H15" s="120"/>
      <c r="I15" s="121"/>
      <c r="J15" s="120"/>
      <c r="K15" s="120"/>
      <c r="L15" s="120"/>
      <c r="M15" s="120"/>
      <c r="N15" s="120"/>
      <c r="O15" s="120"/>
      <c r="P15" s="120"/>
      <c r="Q15" s="121"/>
      <c r="R15" s="120"/>
      <c r="S15" s="120"/>
      <c r="T15" s="120"/>
      <c r="U15" s="120"/>
      <c r="V15" s="120"/>
      <c r="W15" s="120"/>
      <c r="X15" s="120"/>
      <c r="Y15" s="121"/>
      <c r="Z15" s="120"/>
      <c r="AA15" s="286"/>
      <c r="AB15" s="286"/>
      <c r="AC15" s="286"/>
      <c r="AD15" s="286"/>
      <c r="AE15" s="286"/>
      <c r="AF15" s="286"/>
      <c r="AG15" s="286"/>
      <c r="AH15" s="286"/>
      <c r="AI15" s="281"/>
      <c r="AJ15" s="288"/>
      <c r="AK15" s="288"/>
      <c r="AL15" s="281"/>
      <c r="AM15" s="282"/>
      <c r="AO15" s="218"/>
      <c r="AP15" s="13" t="str">
        <f>IF(AS14="","",IF(AQ15=2,"○","×"))</f>
        <v>×</v>
      </c>
      <c r="AQ15" s="2">
        <f>BU6</f>
        <v>0</v>
      </c>
      <c r="AS15" s="2">
        <f>IF(BS6="","",BS6)</f>
        <v>9</v>
      </c>
      <c r="AT15" s="2" t="s">
        <v>6</v>
      </c>
      <c r="AU15" s="2">
        <f>IF(BQ6="","",BQ6)</f>
        <v>25</v>
      </c>
      <c r="AV15" s="3">
        <f t="shared" si="8"/>
        <v>1</v>
      </c>
      <c r="AW15" s="2">
        <f>BO6</f>
        <v>2</v>
      </c>
      <c r="AX15" s="13" t="str">
        <f>IF(BA14="","",IF(AY15=2,"○","×"))</f>
        <v/>
      </c>
      <c r="AY15" s="2">
        <f>BU9</f>
        <v>0</v>
      </c>
      <c r="BA15" s="2" t="str">
        <f>IF(BS9="","",BS9)</f>
        <v/>
      </c>
      <c r="BB15" s="2" t="s">
        <v>6</v>
      </c>
      <c r="BC15" s="2" t="str">
        <f>IF(BQ9="","",BQ9)</f>
        <v/>
      </c>
      <c r="BD15" s="3">
        <f t="shared" si="11"/>
        <v>0</v>
      </c>
      <c r="BE15" s="2">
        <f>BO9</f>
        <v>0</v>
      </c>
      <c r="BF15" s="13" t="str">
        <f>IF(BI14="","",IF(BG15=2,"○","×"))</f>
        <v>×</v>
      </c>
      <c r="BG15" s="2">
        <f>BU12</f>
        <v>0</v>
      </c>
      <c r="BI15" s="2">
        <f>IF(BS12="","",BS12)</f>
        <v>12</v>
      </c>
      <c r="BJ15" s="2" t="s">
        <v>6</v>
      </c>
      <c r="BK15" s="2">
        <f>IF(BQ12="","",BQ12)</f>
        <v>25</v>
      </c>
      <c r="BL15" s="3">
        <f>IF(BK15&gt;BI15,1,0)</f>
        <v>1</v>
      </c>
      <c r="BM15" s="15">
        <f>BO12</f>
        <v>2</v>
      </c>
      <c r="BN15" s="224"/>
      <c r="BO15" s="224"/>
      <c r="BP15" s="224"/>
      <c r="BQ15" s="224"/>
      <c r="BR15" s="224"/>
      <c r="BS15" s="224"/>
      <c r="BT15" s="224"/>
      <c r="BU15" s="224"/>
      <c r="BV15" s="264"/>
      <c r="BW15" s="267"/>
      <c r="BX15" s="267"/>
      <c r="BY15" s="264"/>
      <c r="BZ15" s="261"/>
    </row>
    <row r="16" spans="2:78" ht="18" customHeight="1" x14ac:dyDescent="0.2">
      <c r="B16" s="284"/>
      <c r="C16" s="120"/>
      <c r="D16" s="120"/>
      <c r="E16" s="120"/>
      <c r="F16" s="120"/>
      <c r="G16" s="120"/>
      <c r="H16" s="120"/>
      <c r="I16" s="121"/>
      <c r="J16" s="120"/>
      <c r="K16" s="120"/>
      <c r="L16" s="120"/>
      <c r="M16" s="120"/>
      <c r="N16" s="120"/>
      <c r="O16" s="120"/>
      <c r="P16" s="120"/>
      <c r="Q16" s="121"/>
      <c r="R16" s="120"/>
      <c r="S16" s="120"/>
      <c r="T16" s="120"/>
      <c r="U16" s="120"/>
      <c r="V16" s="120"/>
      <c r="W16" s="120"/>
      <c r="X16" s="120"/>
      <c r="Y16" s="121"/>
      <c r="Z16" s="120"/>
      <c r="AA16" s="286"/>
      <c r="AB16" s="286"/>
      <c r="AC16" s="286"/>
      <c r="AD16" s="286"/>
      <c r="AE16" s="286"/>
      <c r="AF16" s="286"/>
      <c r="AG16" s="286"/>
      <c r="AH16" s="286"/>
      <c r="AI16" s="281"/>
      <c r="AJ16" s="288"/>
      <c r="AK16" s="288"/>
      <c r="AL16" s="281"/>
      <c r="AM16" s="282"/>
      <c r="AO16" s="219"/>
      <c r="AP16" s="16"/>
      <c r="AQ16" s="16"/>
      <c r="AR16" s="16"/>
      <c r="AS16" s="16" t="str">
        <f>IF(BS7="","",BS7)</f>
        <v/>
      </c>
      <c r="AT16" s="16" t="s">
        <v>6</v>
      </c>
      <c r="AU16" s="16" t="str">
        <f>IF(BQ7="","",BQ7)</f>
        <v/>
      </c>
      <c r="AV16" s="18">
        <f t="shared" si="8"/>
        <v>0</v>
      </c>
      <c r="AW16" s="16"/>
      <c r="AX16" s="20"/>
      <c r="AY16" s="16"/>
      <c r="AZ16" s="16"/>
      <c r="BA16" s="16" t="str">
        <f>IF(BS10="","",BS10)</f>
        <v/>
      </c>
      <c r="BB16" s="16" t="s">
        <v>6</v>
      </c>
      <c r="BC16" s="16" t="str">
        <f>IF(BQ10="","",BQ10)</f>
        <v/>
      </c>
      <c r="BD16" s="18">
        <f t="shared" si="11"/>
        <v>0</v>
      </c>
      <c r="BE16" s="16"/>
      <c r="BF16" s="20"/>
      <c r="BG16" s="16"/>
      <c r="BH16" s="16"/>
      <c r="BI16" s="16" t="str">
        <f>IF(BS13="","",BS13)</f>
        <v/>
      </c>
      <c r="BJ16" s="16" t="s">
        <v>6</v>
      </c>
      <c r="BK16" s="16" t="str">
        <f>IF(BQ13="","",BQ13)</f>
        <v/>
      </c>
      <c r="BL16" s="18">
        <f>IF(BK16&gt;BI16,1,0)</f>
        <v>0</v>
      </c>
      <c r="BM16" s="19"/>
      <c r="BN16" s="227"/>
      <c r="BO16" s="227"/>
      <c r="BP16" s="227"/>
      <c r="BQ16" s="227"/>
      <c r="BR16" s="227"/>
      <c r="BS16" s="227"/>
      <c r="BT16" s="227"/>
      <c r="BU16" s="227"/>
      <c r="BV16" s="265"/>
      <c r="BW16" s="268"/>
      <c r="BX16" s="268"/>
      <c r="BY16" s="265"/>
      <c r="BZ16" s="262"/>
    </row>
    <row r="17" spans="2:78" ht="18" customHeight="1" x14ac:dyDescent="0.2"/>
    <row r="18" spans="2:78" ht="18" customHeight="1" x14ac:dyDescent="0.2">
      <c r="B18" s="21"/>
      <c r="C18" s="270" t="s">
        <v>17</v>
      </c>
      <c r="D18" s="271"/>
      <c r="E18" s="271"/>
      <c r="F18" s="271"/>
      <c r="G18" s="271"/>
      <c r="H18" s="271"/>
      <c r="I18" s="271"/>
      <c r="J18" s="272"/>
      <c r="K18" s="270" t="s">
        <v>18</v>
      </c>
      <c r="L18" s="271"/>
      <c r="M18" s="271"/>
      <c r="N18" s="271"/>
      <c r="O18" s="271"/>
      <c r="P18" s="271"/>
      <c r="Q18" s="271"/>
      <c r="R18" s="272"/>
      <c r="S18" s="270" t="s">
        <v>19</v>
      </c>
      <c r="T18" s="271"/>
      <c r="U18" s="271"/>
      <c r="V18" s="271"/>
      <c r="W18" s="271"/>
      <c r="X18" s="271"/>
      <c r="Y18" s="271"/>
      <c r="Z18" s="272"/>
      <c r="AA18" s="279"/>
      <c r="AB18" s="280"/>
      <c r="AC18" s="280"/>
      <c r="AD18" s="280"/>
      <c r="AE18" s="280"/>
      <c r="AF18" s="280"/>
      <c r="AG18" s="280"/>
      <c r="AH18" s="280"/>
      <c r="AI18" s="120"/>
      <c r="AO18" s="21"/>
      <c r="AP18" s="275" t="s">
        <v>17</v>
      </c>
      <c r="AQ18" s="275"/>
      <c r="AR18" s="275"/>
      <c r="AS18" s="275"/>
      <c r="AT18" s="275"/>
      <c r="AU18" s="275"/>
      <c r="AV18" s="275"/>
      <c r="AW18" s="275"/>
      <c r="AX18" s="275" t="s">
        <v>18</v>
      </c>
      <c r="AY18" s="275"/>
      <c r="AZ18" s="275"/>
      <c r="BA18" s="275"/>
      <c r="BB18" s="275"/>
      <c r="BC18" s="275"/>
      <c r="BD18" s="275"/>
      <c r="BE18" s="275"/>
      <c r="BF18" s="270" t="s">
        <v>19</v>
      </c>
      <c r="BG18" s="271"/>
      <c r="BH18" s="271"/>
      <c r="BI18" s="271"/>
      <c r="BJ18" s="271"/>
      <c r="BK18" s="271"/>
      <c r="BL18" s="271"/>
      <c r="BM18" s="272"/>
      <c r="BN18" s="270" t="s">
        <v>20</v>
      </c>
      <c r="BO18" s="271"/>
      <c r="BP18" s="271"/>
      <c r="BQ18" s="271"/>
      <c r="BR18" s="271"/>
      <c r="BS18" s="271"/>
      <c r="BT18" s="271"/>
      <c r="BU18" s="272"/>
      <c r="BV18" s="13"/>
    </row>
    <row r="19" spans="2:78" ht="18" customHeight="1" x14ac:dyDescent="0.2">
      <c r="B19" s="21" t="s">
        <v>22</v>
      </c>
      <c r="C19" s="276" t="s">
        <v>116</v>
      </c>
      <c r="D19" s="277"/>
      <c r="E19" s="277"/>
      <c r="F19" s="277"/>
      <c r="G19" s="277"/>
      <c r="H19" s="277"/>
      <c r="I19" s="277"/>
      <c r="J19" s="278"/>
      <c r="K19" s="270" t="s">
        <v>46</v>
      </c>
      <c r="L19" s="271"/>
      <c r="M19" s="271"/>
      <c r="N19" s="271"/>
      <c r="O19" s="271"/>
      <c r="P19" s="271"/>
      <c r="Q19" s="271"/>
      <c r="R19" s="272"/>
      <c r="S19" s="270" t="s">
        <v>134</v>
      </c>
      <c r="T19" s="271"/>
      <c r="U19" s="271"/>
      <c r="V19" s="271"/>
      <c r="W19" s="271"/>
      <c r="X19" s="271"/>
      <c r="Y19" s="271"/>
      <c r="Z19" s="272"/>
      <c r="AA19" s="279"/>
      <c r="AB19" s="280"/>
      <c r="AC19" s="280"/>
      <c r="AD19" s="280"/>
      <c r="AE19" s="280"/>
      <c r="AF19" s="280"/>
      <c r="AG19" s="280"/>
      <c r="AH19" s="280"/>
      <c r="AI19" s="120"/>
      <c r="AO19" s="21" t="s">
        <v>49</v>
      </c>
      <c r="AP19" s="289" t="s">
        <v>196</v>
      </c>
      <c r="AQ19" s="289"/>
      <c r="AR19" s="289"/>
      <c r="AS19" s="289"/>
      <c r="AT19" s="289"/>
      <c r="AU19" s="289"/>
      <c r="AV19" s="289"/>
      <c r="AW19" s="289"/>
      <c r="AX19" s="275" t="s">
        <v>222</v>
      </c>
      <c r="AY19" s="275"/>
      <c r="AZ19" s="275"/>
      <c r="BA19" s="275"/>
      <c r="BB19" s="275"/>
      <c r="BC19" s="275"/>
      <c r="BD19" s="275"/>
      <c r="BE19" s="275"/>
      <c r="BF19" s="270" t="s">
        <v>223</v>
      </c>
      <c r="BG19" s="271"/>
      <c r="BH19" s="271"/>
      <c r="BI19" s="271"/>
      <c r="BJ19" s="271"/>
      <c r="BK19" s="271"/>
      <c r="BL19" s="271"/>
      <c r="BM19" s="272"/>
      <c r="BN19" s="270" t="s">
        <v>224</v>
      </c>
      <c r="BO19" s="271"/>
      <c r="BP19" s="271"/>
      <c r="BQ19" s="271"/>
      <c r="BR19" s="271"/>
      <c r="BS19" s="271"/>
      <c r="BT19" s="271"/>
      <c r="BU19" s="272"/>
      <c r="BV19" s="13"/>
    </row>
    <row r="20" spans="2:78" ht="18" customHeight="1" x14ac:dyDescent="0.2"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O20" s="22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2:78" ht="18" customHeight="1" x14ac:dyDescent="0.2">
      <c r="B21" s="1" t="s">
        <v>166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24"/>
      <c r="AO21" s="1" t="s">
        <v>167</v>
      </c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24"/>
    </row>
    <row r="22" spans="2:78" ht="18" customHeight="1" x14ac:dyDescent="0.2">
      <c r="B22" s="4"/>
      <c r="C22" s="269" t="str">
        <f>B23</f>
        <v>竜峡</v>
      </c>
      <c r="D22" s="269"/>
      <c r="E22" s="269"/>
      <c r="F22" s="269"/>
      <c r="G22" s="269"/>
      <c r="H22" s="269"/>
      <c r="I22" s="269"/>
      <c r="J22" s="269"/>
      <c r="K22" s="273" t="str">
        <f>B26</f>
        <v>岡谷北部</v>
      </c>
      <c r="L22" s="269"/>
      <c r="M22" s="269"/>
      <c r="N22" s="269"/>
      <c r="O22" s="269"/>
      <c r="P22" s="269"/>
      <c r="Q22" s="269"/>
      <c r="R22" s="269"/>
      <c r="S22" s="273" t="str">
        <f>B29</f>
        <v>豊丘</v>
      </c>
      <c r="T22" s="269"/>
      <c r="U22" s="269"/>
      <c r="V22" s="269"/>
      <c r="W22" s="269"/>
      <c r="X22" s="269"/>
      <c r="Y22" s="269"/>
      <c r="Z22" s="274"/>
      <c r="AA22" s="269" t="str">
        <f>B32</f>
        <v>諏訪清陵</v>
      </c>
      <c r="AB22" s="269"/>
      <c r="AC22" s="269"/>
      <c r="AD22" s="269"/>
      <c r="AE22" s="269"/>
      <c r="AF22" s="269"/>
      <c r="AG22" s="269"/>
      <c r="AH22" s="269"/>
      <c r="AI22" s="5" t="s">
        <v>10</v>
      </c>
      <c r="AJ22" s="6" t="s">
        <v>11</v>
      </c>
      <c r="AK22" s="6" t="s">
        <v>12</v>
      </c>
      <c r="AL22" s="6" t="s">
        <v>13</v>
      </c>
      <c r="AM22" s="7" t="s">
        <v>14</v>
      </c>
      <c r="AO22" s="4"/>
      <c r="AP22" s="269" t="str">
        <f>AO23</f>
        <v>中川</v>
      </c>
      <c r="AQ22" s="269"/>
      <c r="AR22" s="269"/>
      <c r="AS22" s="269"/>
      <c r="AT22" s="269"/>
      <c r="AU22" s="269"/>
      <c r="AV22" s="269"/>
      <c r="AW22" s="269"/>
      <c r="AX22" s="273" t="str">
        <f>AO26</f>
        <v>鼎</v>
      </c>
      <c r="AY22" s="269"/>
      <c r="AZ22" s="269"/>
      <c r="BA22" s="269"/>
      <c r="BB22" s="269"/>
      <c r="BC22" s="269"/>
      <c r="BD22" s="269"/>
      <c r="BE22" s="269"/>
      <c r="BF22" s="273" t="str">
        <f>AO29</f>
        <v>岡谷東部</v>
      </c>
      <c r="BG22" s="269"/>
      <c r="BH22" s="269"/>
      <c r="BI22" s="269"/>
      <c r="BJ22" s="269"/>
      <c r="BK22" s="269"/>
      <c r="BL22" s="269"/>
      <c r="BM22" s="274"/>
      <c r="BN22" s="269" t="str">
        <f>AO32</f>
        <v>諏訪西</v>
      </c>
      <c r="BO22" s="269"/>
      <c r="BP22" s="269"/>
      <c r="BQ22" s="269"/>
      <c r="BR22" s="269"/>
      <c r="BS22" s="269"/>
      <c r="BT22" s="269"/>
      <c r="BU22" s="269"/>
      <c r="BV22" s="5" t="s">
        <v>10</v>
      </c>
      <c r="BW22" s="6" t="s">
        <v>11</v>
      </c>
      <c r="BX22" s="6" t="s">
        <v>12</v>
      </c>
      <c r="BY22" s="6" t="s">
        <v>13</v>
      </c>
      <c r="BZ22" s="7" t="s">
        <v>14</v>
      </c>
    </row>
    <row r="23" spans="2:78" ht="18" customHeight="1" x14ac:dyDescent="0.2">
      <c r="B23" s="217" t="s">
        <v>39</v>
      </c>
      <c r="C23" s="220"/>
      <c r="D23" s="221"/>
      <c r="E23" s="221"/>
      <c r="F23" s="221"/>
      <c r="G23" s="221"/>
      <c r="H23" s="221"/>
      <c r="I23" s="221"/>
      <c r="J23" s="221"/>
      <c r="K23" s="8"/>
      <c r="L23" s="9"/>
      <c r="M23" s="10">
        <f>IF(N23&gt;P23,1,0)</f>
        <v>1</v>
      </c>
      <c r="N23" s="11">
        <v>25</v>
      </c>
      <c r="O23" s="9" t="s">
        <v>6</v>
      </c>
      <c r="P23" s="11">
        <v>3</v>
      </c>
      <c r="Q23" s="10">
        <f>IF(P23&gt;N23,1,0)</f>
        <v>0</v>
      </c>
      <c r="R23" s="9"/>
      <c r="S23" s="8"/>
      <c r="T23" s="9"/>
      <c r="U23" s="10">
        <f t="shared" ref="U23:U28" si="12">IF(V23&gt;X23,1,0)</f>
        <v>1</v>
      </c>
      <c r="V23" s="11">
        <v>25</v>
      </c>
      <c r="W23" s="9" t="s">
        <v>6</v>
      </c>
      <c r="X23" s="11">
        <v>7</v>
      </c>
      <c r="Y23" s="10">
        <f t="shared" ref="Y23:Y28" si="13">IF(X23&gt;V23,1,0)</f>
        <v>0</v>
      </c>
      <c r="Z23" s="12"/>
      <c r="AA23" s="9"/>
      <c r="AB23" s="9"/>
      <c r="AC23" s="10">
        <f t="shared" ref="AC23:AC31" si="14">IF(AD23&gt;AF23,1,0)</f>
        <v>1</v>
      </c>
      <c r="AD23" s="11">
        <v>25</v>
      </c>
      <c r="AE23" s="9" t="s">
        <v>6</v>
      </c>
      <c r="AF23" s="11">
        <v>3</v>
      </c>
      <c r="AG23" s="10">
        <f t="shared" ref="AG23:AG31" si="15">IF(AF23&gt;AD23,1,0)</f>
        <v>0</v>
      </c>
      <c r="AH23" s="9"/>
      <c r="AI23" s="263">
        <f>COUNTIF(C23:AH25,"○")</f>
        <v>3</v>
      </c>
      <c r="AJ23" s="266" t="s">
        <v>53</v>
      </c>
      <c r="AK23" s="266">
        <f>(SUM(F23:F25)+SUM(N23:N25)+SUM(V23:V25)+SUM(AD23:AD25))/(SUM(H23:H25)+SUM(P23:P25)+SUM(X23:X25)+SUM(AF23:AF25))</f>
        <v>2.7777777777777777</v>
      </c>
      <c r="AL23" s="263" t="e">
        <f>AI23*1000000+AJ23*1000+AK23</f>
        <v>#VALUE!</v>
      </c>
      <c r="AM23" s="260">
        <v>1</v>
      </c>
      <c r="AO23" s="217" t="s">
        <v>1</v>
      </c>
      <c r="AP23" s="220"/>
      <c r="AQ23" s="221"/>
      <c r="AR23" s="221"/>
      <c r="AS23" s="221"/>
      <c r="AT23" s="221"/>
      <c r="AU23" s="221"/>
      <c r="AV23" s="221"/>
      <c r="AW23" s="221"/>
      <c r="AX23" s="8"/>
      <c r="AY23" s="9"/>
      <c r="AZ23" s="10">
        <f>IF(BA23&gt;BC23,1,0)</f>
        <v>1</v>
      </c>
      <c r="BA23" s="11">
        <v>25</v>
      </c>
      <c r="BB23" s="9" t="s">
        <v>6</v>
      </c>
      <c r="BC23" s="11">
        <v>17</v>
      </c>
      <c r="BD23" s="10">
        <f>IF(BC23&gt;BA23,1,0)</f>
        <v>0</v>
      </c>
      <c r="BE23" s="9"/>
      <c r="BF23" s="8"/>
      <c r="BG23" s="9"/>
      <c r="BH23" s="10">
        <f t="shared" ref="BH23:BH28" si="16">IF(BI23&gt;BK23,1,0)</f>
        <v>0</v>
      </c>
      <c r="BI23" s="11"/>
      <c r="BJ23" s="9" t="s">
        <v>6</v>
      </c>
      <c r="BK23" s="11"/>
      <c r="BL23" s="10">
        <f t="shared" ref="BL23:BL28" si="17">IF(BK23&gt;BI23,1,0)</f>
        <v>0</v>
      </c>
      <c r="BM23" s="12"/>
      <c r="BN23" s="9"/>
      <c r="BO23" s="9"/>
      <c r="BP23" s="10">
        <f t="shared" ref="BP23:BP31" si="18">IF(BQ23&gt;BS23,1,0)</f>
        <v>1</v>
      </c>
      <c r="BQ23" s="11">
        <v>25</v>
      </c>
      <c r="BR23" s="9" t="s">
        <v>6</v>
      </c>
      <c r="BS23" s="11">
        <v>0</v>
      </c>
      <c r="BT23" s="10">
        <f t="shared" ref="BT23:BT31" si="19">IF(BS23&gt;BQ23,1,0)</f>
        <v>0</v>
      </c>
      <c r="BU23" s="9"/>
      <c r="BV23" s="263">
        <f>COUNTIF(AP23:BU25,"○")</f>
        <v>2</v>
      </c>
      <c r="BW23" s="266" t="s">
        <v>53</v>
      </c>
      <c r="BX23" s="266">
        <f>(SUM(AS23:AS25)+SUM(BA23:BA25)+SUM(BI23:BI25)+SUM(BQ23:BQ25))/(SUM(AU23:AU25)+SUM(BC23:BC25)+SUM(BK23:BK25)+SUM(BS23:BS25))</f>
        <v>2.7027027027027026</v>
      </c>
      <c r="BY23" s="263" t="e">
        <f>BV23*1000000+BW23*1000+BX23</f>
        <v>#VALUE!</v>
      </c>
      <c r="BZ23" s="260">
        <v>1</v>
      </c>
    </row>
    <row r="24" spans="2:78" ht="18" customHeight="1" x14ac:dyDescent="0.2">
      <c r="B24" s="218"/>
      <c r="C24" s="223"/>
      <c r="D24" s="224"/>
      <c r="E24" s="224"/>
      <c r="F24" s="224"/>
      <c r="G24" s="224"/>
      <c r="H24" s="224"/>
      <c r="I24" s="224"/>
      <c r="J24" s="224"/>
      <c r="K24" s="13" t="str">
        <f>IF(N23="","",IF(L24=2,"○","×"))</f>
        <v>○</v>
      </c>
      <c r="L24" s="2">
        <f>SUM(M23:M25)</f>
        <v>2</v>
      </c>
      <c r="M24" s="3">
        <f>IF(N24&gt;P24,1,0)</f>
        <v>1</v>
      </c>
      <c r="N24" s="14">
        <v>25</v>
      </c>
      <c r="O24" s="2" t="s">
        <v>6</v>
      </c>
      <c r="P24" s="14">
        <v>11</v>
      </c>
      <c r="Q24" s="3">
        <f>IF(P24&gt;N24,1,0)</f>
        <v>0</v>
      </c>
      <c r="R24" s="2">
        <f>SUM(Q23:Q25)</f>
        <v>0</v>
      </c>
      <c r="S24" s="13" t="str">
        <f>IF(V23="","",IF(T24=2,"○","×"))</f>
        <v>○</v>
      </c>
      <c r="T24" s="2">
        <f>SUM(U23:U25)</f>
        <v>2</v>
      </c>
      <c r="U24" s="3">
        <f t="shared" si="12"/>
        <v>1</v>
      </c>
      <c r="V24" s="14">
        <v>25</v>
      </c>
      <c r="W24" s="2" t="s">
        <v>6</v>
      </c>
      <c r="X24" s="14">
        <v>18</v>
      </c>
      <c r="Y24" s="3">
        <f t="shared" si="13"/>
        <v>0</v>
      </c>
      <c r="Z24" s="15">
        <f>SUM(Y23:Y25)</f>
        <v>0</v>
      </c>
      <c r="AA24" s="2" t="str">
        <f>IF(AD23="","",IF(AB24=2,"○","×"))</f>
        <v>○</v>
      </c>
      <c r="AB24" s="2">
        <f>SUM(AC23:AC25)</f>
        <v>2</v>
      </c>
      <c r="AC24" s="3">
        <f t="shared" si="14"/>
        <v>1</v>
      </c>
      <c r="AD24" s="14">
        <v>25</v>
      </c>
      <c r="AE24" s="2" t="s">
        <v>6</v>
      </c>
      <c r="AF24" s="14">
        <v>12</v>
      </c>
      <c r="AG24" s="3">
        <f t="shared" si="15"/>
        <v>0</v>
      </c>
      <c r="AH24" s="2">
        <f>SUM(AG23:AG25)</f>
        <v>0</v>
      </c>
      <c r="AI24" s="264"/>
      <c r="AJ24" s="267"/>
      <c r="AK24" s="267"/>
      <c r="AL24" s="264"/>
      <c r="AM24" s="261"/>
      <c r="AO24" s="218"/>
      <c r="AP24" s="223"/>
      <c r="AQ24" s="224"/>
      <c r="AR24" s="224"/>
      <c r="AS24" s="224"/>
      <c r="AT24" s="224"/>
      <c r="AU24" s="224"/>
      <c r="AV24" s="224"/>
      <c r="AW24" s="224"/>
      <c r="AX24" s="13" t="str">
        <f>IF(BA23="","",IF(AY24=2,"○","×"))</f>
        <v>○</v>
      </c>
      <c r="AY24" s="2">
        <f>SUM(AZ23:AZ25)</f>
        <v>2</v>
      </c>
      <c r="AZ24" s="3">
        <f>IF(BA24&gt;BC24,1,0)</f>
        <v>1</v>
      </c>
      <c r="BA24" s="14">
        <v>25</v>
      </c>
      <c r="BB24" s="2" t="s">
        <v>6</v>
      </c>
      <c r="BC24" s="14">
        <v>18</v>
      </c>
      <c r="BD24" s="3">
        <f>IF(BC24&gt;BA24,1,0)</f>
        <v>0</v>
      </c>
      <c r="BE24" s="2">
        <f>SUM(BD23:BD25)</f>
        <v>0</v>
      </c>
      <c r="BF24" s="13" t="str">
        <f>IF(BI23="","",IF(BG24=2,"○","×"))</f>
        <v/>
      </c>
      <c r="BG24" s="2">
        <f>SUM(BH23:BH25)</f>
        <v>0</v>
      </c>
      <c r="BH24" s="3">
        <f t="shared" si="16"/>
        <v>0</v>
      </c>
      <c r="BI24" s="14"/>
      <c r="BJ24" s="2" t="s">
        <v>6</v>
      </c>
      <c r="BK24" s="14"/>
      <c r="BL24" s="3">
        <f t="shared" si="17"/>
        <v>0</v>
      </c>
      <c r="BM24" s="15">
        <f>SUM(BL23:BL25)</f>
        <v>0</v>
      </c>
      <c r="BN24" s="2" t="str">
        <f>IF(BQ23="","",IF(BO24=2,"○","×"))</f>
        <v>○</v>
      </c>
      <c r="BO24" s="2">
        <f>SUM(BP23:BP25)</f>
        <v>2</v>
      </c>
      <c r="BP24" s="3">
        <f t="shared" si="18"/>
        <v>1</v>
      </c>
      <c r="BQ24" s="14">
        <v>25</v>
      </c>
      <c r="BR24" s="2" t="s">
        <v>6</v>
      </c>
      <c r="BS24" s="14">
        <v>2</v>
      </c>
      <c r="BT24" s="3">
        <f t="shared" si="19"/>
        <v>0</v>
      </c>
      <c r="BU24" s="2">
        <f>SUM(BT23:BT25)</f>
        <v>0</v>
      </c>
      <c r="BV24" s="264"/>
      <c r="BW24" s="267"/>
      <c r="BX24" s="267"/>
      <c r="BY24" s="264"/>
      <c r="BZ24" s="261"/>
    </row>
    <row r="25" spans="2:78" ht="18" customHeight="1" x14ac:dyDescent="0.2">
      <c r="B25" s="218"/>
      <c r="C25" s="226"/>
      <c r="D25" s="227"/>
      <c r="E25" s="227"/>
      <c r="F25" s="227"/>
      <c r="G25" s="227"/>
      <c r="H25" s="227"/>
      <c r="I25" s="227"/>
      <c r="J25" s="227"/>
      <c r="K25" s="27" t="s">
        <v>117</v>
      </c>
      <c r="L25" s="16"/>
      <c r="M25" s="3">
        <f>IF(N25&gt;P25,1,0)</f>
        <v>0</v>
      </c>
      <c r="N25" s="17"/>
      <c r="O25" s="16" t="s">
        <v>6</v>
      </c>
      <c r="P25" s="17"/>
      <c r="Q25" s="3">
        <f>IF(P25&gt;N25,1,0)</f>
        <v>0</v>
      </c>
      <c r="R25" s="16"/>
      <c r="S25" s="27" t="s">
        <v>187</v>
      </c>
      <c r="T25" s="16"/>
      <c r="U25" s="18">
        <f t="shared" si="12"/>
        <v>0</v>
      </c>
      <c r="V25" s="17"/>
      <c r="W25" s="16" t="s">
        <v>6</v>
      </c>
      <c r="X25" s="17"/>
      <c r="Y25" s="18">
        <f t="shared" si="13"/>
        <v>0</v>
      </c>
      <c r="Z25" s="19"/>
      <c r="AA25" s="26" t="s">
        <v>198</v>
      </c>
      <c r="AB25" s="16"/>
      <c r="AC25" s="18">
        <f t="shared" si="14"/>
        <v>0</v>
      </c>
      <c r="AD25" s="17"/>
      <c r="AE25" s="16" t="s">
        <v>6</v>
      </c>
      <c r="AF25" s="17"/>
      <c r="AG25" s="18">
        <f t="shared" si="15"/>
        <v>0</v>
      </c>
      <c r="AH25" s="16"/>
      <c r="AI25" s="265"/>
      <c r="AJ25" s="268"/>
      <c r="AK25" s="268"/>
      <c r="AL25" s="265"/>
      <c r="AM25" s="262"/>
      <c r="AO25" s="218"/>
      <c r="AP25" s="226"/>
      <c r="AQ25" s="227"/>
      <c r="AR25" s="227"/>
      <c r="AS25" s="227"/>
      <c r="AT25" s="227"/>
      <c r="AU25" s="227"/>
      <c r="AV25" s="227"/>
      <c r="AW25" s="227"/>
      <c r="AX25" s="27" t="s">
        <v>48</v>
      </c>
      <c r="AY25" s="16"/>
      <c r="AZ25" s="3">
        <f>IF(BA25&gt;BC25,1,0)</f>
        <v>0</v>
      </c>
      <c r="BA25" s="17"/>
      <c r="BB25" s="16" t="s">
        <v>6</v>
      </c>
      <c r="BC25" s="17"/>
      <c r="BD25" s="3">
        <f>IF(BC25&gt;BA25,1,0)</f>
        <v>0</v>
      </c>
      <c r="BE25" s="16"/>
      <c r="BF25" s="27"/>
      <c r="BG25" s="16"/>
      <c r="BH25" s="18">
        <f t="shared" si="16"/>
        <v>0</v>
      </c>
      <c r="BI25" s="17"/>
      <c r="BJ25" s="16" t="s">
        <v>6</v>
      </c>
      <c r="BK25" s="17"/>
      <c r="BL25" s="18">
        <f t="shared" si="17"/>
        <v>0</v>
      </c>
      <c r="BM25" s="19"/>
      <c r="BN25" s="26" t="s">
        <v>28</v>
      </c>
      <c r="BO25" s="16"/>
      <c r="BP25" s="18">
        <f t="shared" si="18"/>
        <v>0</v>
      </c>
      <c r="BQ25" s="17"/>
      <c r="BR25" s="16" t="s">
        <v>6</v>
      </c>
      <c r="BS25" s="17"/>
      <c r="BT25" s="18">
        <f t="shared" si="19"/>
        <v>0</v>
      </c>
      <c r="BU25" s="16"/>
      <c r="BV25" s="265"/>
      <c r="BW25" s="268"/>
      <c r="BX25" s="268"/>
      <c r="BY25" s="265"/>
      <c r="BZ25" s="262"/>
    </row>
    <row r="26" spans="2:78" ht="18" customHeight="1" x14ac:dyDescent="0.2">
      <c r="B26" s="217" t="s">
        <v>160</v>
      </c>
      <c r="C26" s="9"/>
      <c r="D26" s="9"/>
      <c r="E26" s="9"/>
      <c r="F26" s="9">
        <f>IF(P23="","",P23)</f>
        <v>3</v>
      </c>
      <c r="G26" s="9" t="s">
        <v>6</v>
      </c>
      <c r="H26" s="9">
        <f>IF(N23="","",N23)</f>
        <v>25</v>
      </c>
      <c r="I26" s="10">
        <f>IF(H26&gt;F26,1,0)</f>
        <v>1</v>
      </c>
      <c r="J26" s="9"/>
      <c r="K26" s="220"/>
      <c r="L26" s="221"/>
      <c r="M26" s="221"/>
      <c r="N26" s="221"/>
      <c r="O26" s="221"/>
      <c r="P26" s="221"/>
      <c r="Q26" s="221"/>
      <c r="R26" s="221"/>
      <c r="S26" s="8"/>
      <c r="T26" s="9"/>
      <c r="U26" s="10">
        <f t="shared" si="12"/>
        <v>1</v>
      </c>
      <c r="V26" s="11">
        <v>25</v>
      </c>
      <c r="W26" s="9" t="s">
        <v>6</v>
      </c>
      <c r="X26" s="11">
        <v>19</v>
      </c>
      <c r="Y26" s="10">
        <f t="shared" si="13"/>
        <v>0</v>
      </c>
      <c r="Z26" s="12"/>
      <c r="AA26" s="9"/>
      <c r="AB26" s="9"/>
      <c r="AC26" s="10">
        <f t="shared" si="14"/>
        <v>0</v>
      </c>
      <c r="AD26" s="11"/>
      <c r="AE26" s="9" t="s">
        <v>6</v>
      </c>
      <c r="AF26" s="11"/>
      <c r="AG26" s="10">
        <f t="shared" si="15"/>
        <v>0</v>
      </c>
      <c r="AH26" s="9"/>
      <c r="AI26" s="263">
        <f>COUNTIF(C26:AH28,"○")</f>
        <v>0</v>
      </c>
      <c r="AJ26" s="266">
        <f>(D27+L27+T27+AB27)/(J27+R27+Z27+AH27)</f>
        <v>0.25</v>
      </c>
      <c r="AK26" s="266">
        <f>(SUM(F26:F28)+SUM(N26:N28)+SUM(V26:V28)+SUM(AD26:AD28))/(SUM(H26:H28)+SUM(P26:P28)+SUM(X26:X28)+SUM(AF26:AF28))</f>
        <v>0.65546218487394958</v>
      </c>
      <c r="AL26" s="263">
        <f>AI26*1000000+AJ26*1000+AK26</f>
        <v>250.65546218487395</v>
      </c>
      <c r="AM26" s="260">
        <v>3</v>
      </c>
      <c r="AO26" s="217" t="s">
        <v>4</v>
      </c>
      <c r="AP26" s="9"/>
      <c r="AQ26" s="9"/>
      <c r="AR26" s="9"/>
      <c r="AS26" s="9">
        <f>IF(BC23="","",BC23)</f>
        <v>17</v>
      </c>
      <c r="AT26" s="9" t="s">
        <v>6</v>
      </c>
      <c r="AU26" s="9">
        <f>IF(BA23="","",BA23)</f>
        <v>25</v>
      </c>
      <c r="AV26" s="10">
        <f>IF(AU26&gt;AS26,1,0)</f>
        <v>1</v>
      </c>
      <c r="AW26" s="9"/>
      <c r="AX26" s="220"/>
      <c r="AY26" s="221"/>
      <c r="AZ26" s="221"/>
      <c r="BA26" s="221"/>
      <c r="BB26" s="221"/>
      <c r="BC26" s="221"/>
      <c r="BD26" s="221"/>
      <c r="BE26" s="221"/>
      <c r="BF26" s="8"/>
      <c r="BG26" s="9"/>
      <c r="BH26" s="10">
        <f t="shared" si="16"/>
        <v>1</v>
      </c>
      <c r="BI26" s="11">
        <v>25</v>
      </c>
      <c r="BJ26" s="9" t="s">
        <v>6</v>
      </c>
      <c r="BK26" s="11">
        <v>6</v>
      </c>
      <c r="BL26" s="10">
        <f t="shared" si="17"/>
        <v>0</v>
      </c>
      <c r="BM26" s="12"/>
      <c r="BN26" s="9"/>
      <c r="BO26" s="9"/>
      <c r="BP26" s="10">
        <f t="shared" si="18"/>
        <v>0</v>
      </c>
      <c r="BQ26" s="11"/>
      <c r="BR26" s="9" t="s">
        <v>6</v>
      </c>
      <c r="BS26" s="11"/>
      <c r="BT26" s="10">
        <f t="shared" si="19"/>
        <v>0</v>
      </c>
      <c r="BU26" s="9"/>
      <c r="BV26" s="263">
        <f>COUNTIF(AP26:BU28,"○")</f>
        <v>1</v>
      </c>
      <c r="BW26" s="266">
        <f>(AQ27+AY27+BG27+BO27)/(AW27+BE27+BM27+BU27)</f>
        <v>1</v>
      </c>
      <c r="BX26" s="266">
        <f>(SUM(AS26:AS28)+SUM(BA26:BA28)+SUM(BI26:BI28)+SUM(BQ26:BQ28))/(SUM(AU26:AU28)+SUM(BC26:BC28)+SUM(BK26:BK28)+SUM(BS26:BS28))</f>
        <v>1.0731707317073171</v>
      </c>
      <c r="BY26" s="263">
        <f>BV26*1000000+BW26*1000+BX26</f>
        <v>1001001.0731707317</v>
      </c>
      <c r="BZ26" s="260">
        <v>2</v>
      </c>
    </row>
    <row r="27" spans="2:78" ht="18" customHeight="1" x14ac:dyDescent="0.2">
      <c r="B27" s="218"/>
      <c r="C27" s="13" t="str">
        <f>IF(F26="","",IF(D27=2,"○","×"))</f>
        <v>×</v>
      </c>
      <c r="D27" s="2">
        <f>R24</f>
        <v>0</v>
      </c>
      <c r="F27" s="2">
        <f>IF(P24="","",P24)</f>
        <v>11</v>
      </c>
      <c r="G27" s="2" t="s">
        <v>6</v>
      </c>
      <c r="H27" s="2">
        <f>IF(N24="","",N24)</f>
        <v>25</v>
      </c>
      <c r="I27" s="3">
        <f t="shared" ref="I27:I34" si="20">IF(H27&gt;F27,1,0)</f>
        <v>1</v>
      </c>
      <c r="J27" s="2">
        <f>L24</f>
        <v>2</v>
      </c>
      <c r="K27" s="223"/>
      <c r="L27" s="224"/>
      <c r="M27" s="224"/>
      <c r="N27" s="224"/>
      <c r="O27" s="224"/>
      <c r="P27" s="224"/>
      <c r="Q27" s="224"/>
      <c r="R27" s="224"/>
      <c r="S27" s="13" t="str">
        <f>IF(V26="","",IF(T27=2,"○","×"))</f>
        <v>×</v>
      </c>
      <c r="T27" s="2">
        <f>SUM(U26:U28)</f>
        <v>1</v>
      </c>
      <c r="U27" s="3">
        <f t="shared" si="12"/>
        <v>0</v>
      </c>
      <c r="V27" s="14">
        <v>22</v>
      </c>
      <c r="W27" s="2" t="s">
        <v>6</v>
      </c>
      <c r="X27" s="14">
        <v>25</v>
      </c>
      <c r="Y27" s="3">
        <f t="shared" si="13"/>
        <v>1</v>
      </c>
      <c r="Z27" s="15">
        <f>SUM(Y26:Y28)</f>
        <v>2</v>
      </c>
      <c r="AA27" s="2" t="str">
        <f>IF(AD26="","",IF(AB27=2,"○","×"))</f>
        <v/>
      </c>
      <c r="AB27" s="2">
        <f>SUM(AC26:AC28)</f>
        <v>0</v>
      </c>
      <c r="AC27" s="3">
        <f t="shared" si="14"/>
        <v>0</v>
      </c>
      <c r="AD27" s="14"/>
      <c r="AE27" s="2" t="s">
        <v>6</v>
      </c>
      <c r="AF27" s="14"/>
      <c r="AG27" s="3">
        <f t="shared" si="15"/>
        <v>0</v>
      </c>
      <c r="AH27" s="2">
        <f>SUM(AG26:AG28)</f>
        <v>0</v>
      </c>
      <c r="AI27" s="264"/>
      <c r="AJ27" s="267"/>
      <c r="AK27" s="267"/>
      <c r="AL27" s="264"/>
      <c r="AM27" s="261"/>
      <c r="AO27" s="218"/>
      <c r="AP27" s="13" t="str">
        <f>IF(AS26="","",IF(AQ27=2,"○","×"))</f>
        <v>×</v>
      </c>
      <c r="AQ27" s="2">
        <f>BE24</f>
        <v>0</v>
      </c>
      <c r="AS27" s="2">
        <f>IF(BC24="","",BC24)</f>
        <v>18</v>
      </c>
      <c r="AT27" s="2" t="s">
        <v>6</v>
      </c>
      <c r="AU27" s="2">
        <f>IF(BA24="","",BA24)</f>
        <v>25</v>
      </c>
      <c r="AV27" s="3">
        <f t="shared" ref="AV27:AV34" si="21">IF(AU27&gt;AS27,1,0)</f>
        <v>1</v>
      </c>
      <c r="AW27" s="2">
        <f>AY24</f>
        <v>2</v>
      </c>
      <c r="AX27" s="223"/>
      <c r="AY27" s="224"/>
      <c r="AZ27" s="224"/>
      <c r="BA27" s="224"/>
      <c r="BB27" s="224"/>
      <c r="BC27" s="224"/>
      <c r="BD27" s="224"/>
      <c r="BE27" s="224"/>
      <c r="BF27" s="13" t="str">
        <f>IF(BI26="","",IF(BG27=2,"○","×"))</f>
        <v>○</v>
      </c>
      <c r="BG27" s="2">
        <f>SUM(BH26:BH28)</f>
        <v>2</v>
      </c>
      <c r="BH27" s="3">
        <f t="shared" si="16"/>
        <v>1</v>
      </c>
      <c r="BI27" s="14">
        <v>28</v>
      </c>
      <c r="BJ27" s="2" t="s">
        <v>6</v>
      </c>
      <c r="BK27" s="14">
        <v>26</v>
      </c>
      <c r="BL27" s="3">
        <f t="shared" si="17"/>
        <v>0</v>
      </c>
      <c r="BM27" s="15">
        <f>SUM(BL26:BL28)</f>
        <v>0</v>
      </c>
      <c r="BN27" s="2" t="str">
        <f>IF(BQ26="","",IF(BO27=2,"○","×"))</f>
        <v/>
      </c>
      <c r="BO27" s="2">
        <f>SUM(BP26:BP28)</f>
        <v>0</v>
      </c>
      <c r="BP27" s="3">
        <f t="shared" si="18"/>
        <v>0</v>
      </c>
      <c r="BQ27" s="14"/>
      <c r="BR27" s="2" t="s">
        <v>6</v>
      </c>
      <c r="BS27" s="14"/>
      <c r="BT27" s="3">
        <f t="shared" si="19"/>
        <v>0</v>
      </c>
      <c r="BU27" s="2">
        <f>SUM(BT26:BT28)</f>
        <v>0</v>
      </c>
      <c r="BV27" s="264"/>
      <c r="BW27" s="267"/>
      <c r="BX27" s="267"/>
      <c r="BY27" s="264"/>
      <c r="BZ27" s="261"/>
    </row>
    <row r="28" spans="2:78" ht="18" customHeight="1" x14ac:dyDescent="0.2">
      <c r="B28" s="218"/>
      <c r="C28" s="16"/>
      <c r="D28" s="16"/>
      <c r="E28" s="16"/>
      <c r="F28" s="16" t="str">
        <f>IF(P25="","",P25)</f>
        <v/>
      </c>
      <c r="G28" s="16" t="s">
        <v>6</v>
      </c>
      <c r="H28" s="16" t="str">
        <f>IF(N25="","",N25)</f>
        <v/>
      </c>
      <c r="I28" s="3">
        <f t="shared" si="20"/>
        <v>0</v>
      </c>
      <c r="J28" s="16"/>
      <c r="K28" s="226"/>
      <c r="L28" s="227"/>
      <c r="M28" s="227"/>
      <c r="N28" s="227"/>
      <c r="O28" s="227"/>
      <c r="P28" s="227"/>
      <c r="Q28" s="227"/>
      <c r="R28" s="227"/>
      <c r="S28" s="27" t="s">
        <v>212</v>
      </c>
      <c r="T28" s="16"/>
      <c r="U28" s="18">
        <f t="shared" si="12"/>
        <v>0</v>
      </c>
      <c r="V28" s="17">
        <v>17</v>
      </c>
      <c r="W28" s="16" t="s">
        <v>6</v>
      </c>
      <c r="X28" s="17">
        <v>25</v>
      </c>
      <c r="Y28" s="18">
        <f t="shared" si="13"/>
        <v>1</v>
      </c>
      <c r="Z28" s="19"/>
      <c r="AA28" s="16" t="s">
        <v>25</v>
      </c>
      <c r="AB28" s="16"/>
      <c r="AC28" s="18">
        <f t="shared" si="14"/>
        <v>0</v>
      </c>
      <c r="AD28" s="17"/>
      <c r="AE28" s="16" t="s">
        <v>6</v>
      </c>
      <c r="AF28" s="17"/>
      <c r="AG28" s="18">
        <f t="shared" si="15"/>
        <v>0</v>
      </c>
      <c r="AH28" s="16"/>
      <c r="AI28" s="265"/>
      <c r="AJ28" s="268"/>
      <c r="AK28" s="268"/>
      <c r="AL28" s="265"/>
      <c r="AM28" s="262"/>
      <c r="AO28" s="218"/>
      <c r="AP28" s="16"/>
      <c r="AQ28" s="16"/>
      <c r="AR28" s="16"/>
      <c r="AS28" s="16" t="str">
        <f>IF(BC25="","",BC25)</f>
        <v/>
      </c>
      <c r="AT28" s="16" t="s">
        <v>6</v>
      </c>
      <c r="AU28" s="16" t="str">
        <f>IF(BA25="","",BA25)</f>
        <v/>
      </c>
      <c r="AV28" s="3">
        <f t="shared" si="21"/>
        <v>0</v>
      </c>
      <c r="AW28" s="16"/>
      <c r="AX28" s="226"/>
      <c r="AY28" s="227"/>
      <c r="AZ28" s="227"/>
      <c r="BA28" s="227"/>
      <c r="BB28" s="227"/>
      <c r="BC28" s="227"/>
      <c r="BD28" s="227"/>
      <c r="BE28" s="227"/>
      <c r="BF28" s="27" t="s">
        <v>54</v>
      </c>
      <c r="BG28" s="16"/>
      <c r="BH28" s="18">
        <f t="shared" si="16"/>
        <v>0</v>
      </c>
      <c r="BI28" s="17"/>
      <c r="BJ28" s="16" t="s">
        <v>6</v>
      </c>
      <c r="BK28" s="17"/>
      <c r="BL28" s="18">
        <f t="shared" si="17"/>
        <v>0</v>
      </c>
      <c r="BM28" s="19"/>
      <c r="BN28" s="16"/>
      <c r="BO28" s="16"/>
      <c r="BP28" s="18">
        <f t="shared" si="18"/>
        <v>0</v>
      </c>
      <c r="BQ28" s="17"/>
      <c r="BR28" s="16" t="s">
        <v>6</v>
      </c>
      <c r="BS28" s="17"/>
      <c r="BT28" s="18">
        <f t="shared" si="19"/>
        <v>0</v>
      </c>
      <c r="BU28" s="16"/>
      <c r="BV28" s="265"/>
      <c r="BW28" s="268"/>
      <c r="BX28" s="268"/>
      <c r="BY28" s="265"/>
      <c r="BZ28" s="262"/>
    </row>
    <row r="29" spans="2:78" ht="18" customHeight="1" x14ac:dyDescent="0.2">
      <c r="B29" s="217" t="s">
        <v>37</v>
      </c>
      <c r="C29" s="9"/>
      <c r="D29" s="9"/>
      <c r="E29" s="9"/>
      <c r="F29" s="2">
        <f>IF(X23="","",X23)</f>
        <v>7</v>
      </c>
      <c r="G29" s="9" t="s">
        <v>6</v>
      </c>
      <c r="H29" s="2">
        <f>IF(V23="","",V23)</f>
        <v>25</v>
      </c>
      <c r="I29" s="3">
        <f t="shared" si="20"/>
        <v>1</v>
      </c>
      <c r="J29" s="9"/>
      <c r="K29" s="8"/>
      <c r="L29" s="9"/>
      <c r="M29" s="9"/>
      <c r="N29" s="9">
        <f>IF(X26="","",X26)</f>
        <v>19</v>
      </c>
      <c r="O29" s="9" t="s">
        <v>6</v>
      </c>
      <c r="P29" s="2">
        <f>IF(V26="","",V26)</f>
        <v>25</v>
      </c>
      <c r="Q29" s="10">
        <f t="shared" ref="Q29:Q34" si="22">IF(P29&gt;N29,1,0)</f>
        <v>1</v>
      </c>
      <c r="R29" s="9"/>
      <c r="S29" s="220"/>
      <c r="T29" s="221"/>
      <c r="U29" s="221"/>
      <c r="V29" s="221"/>
      <c r="W29" s="221"/>
      <c r="X29" s="221"/>
      <c r="Y29" s="221"/>
      <c r="Z29" s="222"/>
      <c r="AA29" s="9"/>
      <c r="AB29" s="9"/>
      <c r="AC29" s="10">
        <f t="shared" si="14"/>
        <v>1</v>
      </c>
      <c r="AD29" s="11">
        <v>25</v>
      </c>
      <c r="AE29" s="9" t="s">
        <v>6</v>
      </c>
      <c r="AF29" s="11">
        <v>17</v>
      </c>
      <c r="AG29" s="10">
        <f t="shared" si="15"/>
        <v>0</v>
      </c>
      <c r="AH29" s="9"/>
      <c r="AI29" s="263">
        <f>COUNTIF(C29:AH31,"○")</f>
        <v>2</v>
      </c>
      <c r="AJ29" s="266">
        <f>(D30+L30+T30+AB30)/(J30+R30+Z30+AH30)</f>
        <v>4</v>
      </c>
      <c r="AK29" s="266">
        <f>(SUM(F29:F31)+SUM(N29:N31)+SUM(V29:V31)+SUM(AD29:AD31))/(SUM(H29:H31)+SUM(P29:P31)+SUM(X29:X31)+SUM(AF29:AF31))</f>
        <v>1.0212765957446808</v>
      </c>
      <c r="AL29" s="263">
        <f>AI29*1000000+AJ29*1000+AK29</f>
        <v>2004001.0212765958</v>
      </c>
      <c r="AM29" s="260">
        <v>2</v>
      </c>
      <c r="AO29" s="217" t="s">
        <v>162</v>
      </c>
      <c r="AP29" s="9"/>
      <c r="AQ29" s="9"/>
      <c r="AR29" s="9"/>
      <c r="AS29" s="2" t="str">
        <f>IF(BK23="","",BK23)</f>
        <v/>
      </c>
      <c r="AT29" s="9" t="s">
        <v>6</v>
      </c>
      <c r="AU29" s="2" t="str">
        <f>IF(BI23="","",BI23)</f>
        <v/>
      </c>
      <c r="AV29" s="3">
        <f t="shared" si="21"/>
        <v>0</v>
      </c>
      <c r="AW29" s="9"/>
      <c r="AX29" s="8"/>
      <c r="AY29" s="9"/>
      <c r="AZ29" s="9"/>
      <c r="BA29" s="9">
        <f>IF(BK26="","",BK26)</f>
        <v>6</v>
      </c>
      <c r="BB29" s="9" t="s">
        <v>6</v>
      </c>
      <c r="BC29" s="2">
        <f>IF(BI26="","",BI26)</f>
        <v>25</v>
      </c>
      <c r="BD29" s="10">
        <f t="shared" ref="BD29:BD34" si="23">IF(BC29&gt;BA29,1,0)</f>
        <v>1</v>
      </c>
      <c r="BE29" s="9"/>
      <c r="BF29" s="220"/>
      <c r="BG29" s="221"/>
      <c r="BH29" s="221"/>
      <c r="BI29" s="221"/>
      <c r="BJ29" s="221"/>
      <c r="BK29" s="221"/>
      <c r="BL29" s="221"/>
      <c r="BM29" s="222"/>
      <c r="BN29" s="9"/>
      <c r="BO29" s="9"/>
      <c r="BP29" s="10">
        <f t="shared" si="18"/>
        <v>1</v>
      </c>
      <c r="BQ29" s="11">
        <v>25</v>
      </c>
      <c r="BR29" s="9" t="s">
        <v>6</v>
      </c>
      <c r="BS29" s="11">
        <v>16</v>
      </c>
      <c r="BT29" s="10">
        <f t="shared" si="19"/>
        <v>0</v>
      </c>
      <c r="BU29" s="9"/>
      <c r="BV29" s="263">
        <f>COUNTIF(AP29:BU31,"○")</f>
        <v>1</v>
      </c>
      <c r="BW29" s="266">
        <f>(AQ30+AY30+BG30+BO30)/(AW30+BE30+BM30+BU30)</f>
        <v>1</v>
      </c>
      <c r="BX29" s="266">
        <f>(SUM(AS29:AS31)+SUM(BA29:BA31)+SUM(BI29:BI31)+SUM(BQ29:BQ31))/(SUM(AU29:AU31)+SUM(BC29:BC31)+SUM(BK29:BK31)+SUM(BS29:BS31))</f>
        <v>1.0789473684210527</v>
      </c>
      <c r="BY29" s="263">
        <f>BV29*1000000+BW29*1000+BX29</f>
        <v>1001001.0789473684</v>
      </c>
      <c r="BZ29" s="260">
        <v>3</v>
      </c>
    </row>
    <row r="30" spans="2:78" ht="18" customHeight="1" x14ac:dyDescent="0.2">
      <c r="B30" s="218"/>
      <c r="C30" s="13" t="str">
        <f>IF(F29="","",IF(D30=2,"○","×"))</f>
        <v>×</v>
      </c>
      <c r="D30" s="2">
        <f>Z24</f>
        <v>0</v>
      </c>
      <c r="F30" s="2">
        <f>IF(X24="","",X24)</f>
        <v>18</v>
      </c>
      <c r="G30" s="2" t="s">
        <v>6</v>
      </c>
      <c r="H30" s="2">
        <f>IF(V24="","",V24)</f>
        <v>25</v>
      </c>
      <c r="I30" s="3">
        <f t="shared" si="20"/>
        <v>1</v>
      </c>
      <c r="K30" s="13" t="str">
        <f>IF(N29="","",IF(L30=2,"○","×"))</f>
        <v>○</v>
      </c>
      <c r="L30" s="2">
        <f>Z27</f>
        <v>2</v>
      </c>
      <c r="N30" s="2">
        <f>IF(X27="","",X27)</f>
        <v>25</v>
      </c>
      <c r="O30" s="2" t="s">
        <v>6</v>
      </c>
      <c r="P30" s="2">
        <f>IF(V27="","",V27)</f>
        <v>22</v>
      </c>
      <c r="Q30" s="3">
        <f t="shared" si="22"/>
        <v>0</v>
      </c>
      <c r="R30" s="2">
        <f>T27</f>
        <v>1</v>
      </c>
      <c r="S30" s="223"/>
      <c r="T30" s="224"/>
      <c r="U30" s="224"/>
      <c r="V30" s="224"/>
      <c r="W30" s="224"/>
      <c r="X30" s="224"/>
      <c r="Y30" s="224"/>
      <c r="Z30" s="225"/>
      <c r="AA30" s="2" t="str">
        <f>IF(AD29="","",IF(AB30=2,"○","×"))</f>
        <v>○</v>
      </c>
      <c r="AB30" s="2">
        <f>SUM(AC29:AC31)</f>
        <v>2</v>
      </c>
      <c r="AC30" s="3">
        <f t="shared" si="14"/>
        <v>1</v>
      </c>
      <c r="AD30" s="14">
        <v>25</v>
      </c>
      <c r="AE30" s="2" t="s">
        <v>6</v>
      </c>
      <c r="AF30" s="14">
        <v>10</v>
      </c>
      <c r="AG30" s="3">
        <f t="shared" si="15"/>
        <v>0</v>
      </c>
      <c r="AH30" s="2">
        <f>SUM(AG29:AG31)</f>
        <v>0</v>
      </c>
      <c r="AI30" s="264"/>
      <c r="AJ30" s="267"/>
      <c r="AK30" s="267"/>
      <c r="AL30" s="264"/>
      <c r="AM30" s="261"/>
      <c r="AO30" s="218"/>
      <c r="AP30" s="13" t="str">
        <f>IF(AS29="","",IF(AQ30=2,"○","×"))</f>
        <v/>
      </c>
      <c r="AQ30" s="2">
        <f>BM24</f>
        <v>0</v>
      </c>
      <c r="AS30" s="2" t="str">
        <f>IF(BK24="","",BK24)</f>
        <v/>
      </c>
      <c r="AT30" s="2" t="s">
        <v>6</v>
      </c>
      <c r="AU30" s="2" t="str">
        <f>IF(BI24="","",BI24)</f>
        <v/>
      </c>
      <c r="AV30" s="3">
        <f t="shared" si="21"/>
        <v>0</v>
      </c>
      <c r="AX30" s="13" t="str">
        <f>IF(BA29="","",IF(AY30=2,"○","×"))</f>
        <v>×</v>
      </c>
      <c r="AY30" s="2">
        <f>BM27</f>
        <v>0</v>
      </c>
      <c r="BA30" s="2">
        <f>IF(BK27="","",BK27)</f>
        <v>26</v>
      </c>
      <c r="BB30" s="2" t="s">
        <v>6</v>
      </c>
      <c r="BC30" s="2">
        <f>IF(BI27="","",BI27)</f>
        <v>28</v>
      </c>
      <c r="BD30" s="3">
        <f t="shared" si="23"/>
        <v>1</v>
      </c>
      <c r="BE30" s="2">
        <f>BG27</f>
        <v>2</v>
      </c>
      <c r="BF30" s="223"/>
      <c r="BG30" s="224"/>
      <c r="BH30" s="224"/>
      <c r="BI30" s="224"/>
      <c r="BJ30" s="224"/>
      <c r="BK30" s="224"/>
      <c r="BL30" s="224"/>
      <c r="BM30" s="225"/>
      <c r="BN30" s="2" t="str">
        <f>IF(BQ29="","",IF(BO30=2,"○","×"))</f>
        <v>○</v>
      </c>
      <c r="BO30" s="2">
        <f>SUM(BP29:BP31)</f>
        <v>2</v>
      </c>
      <c r="BP30" s="3">
        <f t="shared" si="18"/>
        <v>1</v>
      </c>
      <c r="BQ30" s="14">
        <v>25</v>
      </c>
      <c r="BR30" s="2" t="s">
        <v>6</v>
      </c>
      <c r="BS30" s="14">
        <v>7</v>
      </c>
      <c r="BT30" s="3">
        <f t="shared" si="19"/>
        <v>0</v>
      </c>
      <c r="BU30" s="2">
        <f>SUM(BT29:BT31)</f>
        <v>0</v>
      </c>
      <c r="BV30" s="264"/>
      <c r="BW30" s="267"/>
      <c r="BX30" s="267"/>
      <c r="BY30" s="264"/>
      <c r="BZ30" s="261"/>
    </row>
    <row r="31" spans="2:78" ht="18" customHeight="1" x14ac:dyDescent="0.2">
      <c r="B31" s="219"/>
      <c r="C31" s="16"/>
      <c r="D31" s="16"/>
      <c r="E31" s="16"/>
      <c r="F31" s="16" t="str">
        <f>IF(X25="","",X25)</f>
        <v/>
      </c>
      <c r="G31" s="16" t="s">
        <v>6</v>
      </c>
      <c r="H31" s="16" t="str">
        <f>IF(V25="","",V25)</f>
        <v/>
      </c>
      <c r="I31" s="3">
        <f t="shared" si="20"/>
        <v>0</v>
      </c>
      <c r="J31" s="16"/>
      <c r="K31" s="20"/>
      <c r="L31" s="16"/>
      <c r="M31" s="16"/>
      <c r="N31" s="16">
        <f>IF(X28="","",X28)</f>
        <v>25</v>
      </c>
      <c r="O31" s="16" t="s">
        <v>6</v>
      </c>
      <c r="P31" s="16">
        <f>IF(V28="","",V28)</f>
        <v>17</v>
      </c>
      <c r="Q31" s="18">
        <f t="shared" si="22"/>
        <v>0</v>
      </c>
      <c r="R31" s="16"/>
      <c r="S31" s="226"/>
      <c r="T31" s="227"/>
      <c r="U31" s="227"/>
      <c r="V31" s="227"/>
      <c r="W31" s="227"/>
      <c r="X31" s="227"/>
      <c r="Y31" s="227"/>
      <c r="Z31" s="228"/>
      <c r="AA31" s="26" t="s">
        <v>187</v>
      </c>
      <c r="AB31" s="16"/>
      <c r="AC31" s="18">
        <f t="shared" si="14"/>
        <v>0</v>
      </c>
      <c r="AD31" s="17"/>
      <c r="AE31" s="16" t="s">
        <v>6</v>
      </c>
      <c r="AF31" s="17"/>
      <c r="AG31" s="18">
        <f t="shared" si="15"/>
        <v>0</v>
      </c>
      <c r="AH31" s="16"/>
      <c r="AI31" s="265"/>
      <c r="AJ31" s="268"/>
      <c r="AK31" s="268"/>
      <c r="AL31" s="265"/>
      <c r="AM31" s="262"/>
      <c r="AO31" s="219"/>
      <c r="AP31" s="16"/>
      <c r="AQ31" s="16"/>
      <c r="AR31" s="16"/>
      <c r="AS31" s="16" t="str">
        <f>IF(BK25="","",BK25)</f>
        <v/>
      </c>
      <c r="AT31" s="16" t="s">
        <v>6</v>
      </c>
      <c r="AU31" s="16" t="str">
        <f>IF(BI25="","",BI25)</f>
        <v/>
      </c>
      <c r="AV31" s="3">
        <f t="shared" si="21"/>
        <v>0</v>
      </c>
      <c r="AW31" s="16"/>
      <c r="AX31" s="20"/>
      <c r="AY31" s="16"/>
      <c r="AZ31" s="16"/>
      <c r="BA31" s="16" t="str">
        <f>IF(BK28="","",BK28)</f>
        <v/>
      </c>
      <c r="BB31" s="16" t="s">
        <v>6</v>
      </c>
      <c r="BC31" s="16" t="str">
        <f>IF(BI28="","",BI28)</f>
        <v/>
      </c>
      <c r="BD31" s="18">
        <f t="shared" si="23"/>
        <v>0</v>
      </c>
      <c r="BE31" s="16"/>
      <c r="BF31" s="226"/>
      <c r="BG31" s="227"/>
      <c r="BH31" s="227"/>
      <c r="BI31" s="227"/>
      <c r="BJ31" s="227"/>
      <c r="BK31" s="227"/>
      <c r="BL31" s="227"/>
      <c r="BM31" s="228"/>
      <c r="BN31" s="26" t="s">
        <v>51</v>
      </c>
      <c r="BO31" s="16"/>
      <c r="BP31" s="18">
        <f t="shared" si="18"/>
        <v>0</v>
      </c>
      <c r="BQ31" s="17"/>
      <c r="BR31" s="16" t="s">
        <v>6</v>
      </c>
      <c r="BS31" s="17"/>
      <c r="BT31" s="18">
        <f t="shared" si="19"/>
        <v>0</v>
      </c>
      <c r="BU31" s="16"/>
      <c r="BV31" s="265"/>
      <c r="BW31" s="268"/>
      <c r="BX31" s="268"/>
      <c r="BY31" s="265"/>
      <c r="BZ31" s="262"/>
    </row>
    <row r="32" spans="2:78" ht="18" customHeight="1" x14ac:dyDescent="0.2">
      <c r="B32" s="217" t="s">
        <v>161</v>
      </c>
      <c r="C32" s="9"/>
      <c r="D32" s="9"/>
      <c r="E32" s="9"/>
      <c r="F32" s="2">
        <f>IF(AF23="","",AF23)</f>
        <v>3</v>
      </c>
      <c r="G32" s="9" t="s">
        <v>6</v>
      </c>
      <c r="H32" s="2">
        <f>IF(AD23="","",AD23)</f>
        <v>25</v>
      </c>
      <c r="I32" s="3">
        <f t="shared" si="20"/>
        <v>1</v>
      </c>
      <c r="J32" s="9"/>
      <c r="K32" s="8"/>
      <c r="L32" s="9"/>
      <c r="M32" s="9"/>
      <c r="N32" s="9" t="str">
        <f>IF(AF26="","",AF26)</f>
        <v/>
      </c>
      <c r="O32" s="9" t="s">
        <v>6</v>
      </c>
      <c r="P32" s="9" t="str">
        <f>IF(AD26="","",AD26)</f>
        <v/>
      </c>
      <c r="Q32" s="10">
        <f t="shared" si="22"/>
        <v>0</v>
      </c>
      <c r="R32" s="9"/>
      <c r="S32" s="8"/>
      <c r="T32" s="9"/>
      <c r="U32" s="9"/>
      <c r="V32" s="9">
        <f>IF(AF29="","",AF29)</f>
        <v>17</v>
      </c>
      <c r="W32" s="9" t="s">
        <v>6</v>
      </c>
      <c r="X32" s="9">
        <f>IF(AD29="","",AD29)</f>
        <v>25</v>
      </c>
      <c r="Y32" s="10">
        <f>IF(X32&gt;V32,1,0)</f>
        <v>1</v>
      </c>
      <c r="Z32" s="12"/>
      <c r="AA32" s="221"/>
      <c r="AB32" s="221"/>
      <c r="AC32" s="221"/>
      <c r="AD32" s="221"/>
      <c r="AE32" s="221"/>
      <c r="AF32" s="221"/>
      <c r="AG32" s="221"/>
      <c r="AH32" s="221"/>
      <c r="AI32" s="263">
        <f>COUNTIF(C32:AH34,"○")</f>
        <v>0</v>
      </c>
      <c r="AJ32" s="266">
        <f>(D33+L33+T33+AB33)/(J33+R33+Z33+AH33)</f>
        <v>0</v>
      </c>
      <c r="AK32" s="266">
        <f>(SUM(F32:F34)+SUM(N32:N34)+SUM(V32:V34)+SUM(AD32:AD34))/(SUM(H32:H34)+SUM(P32:P34)+SUM(X32:X34)+SUM(AF32:AF34))</f>
        <v>0.42</v>
      </c>
      <c r="AL32" s="263">
        <f>AI32*1000000+AJ32*1000+AK32</f>
        <v>0.42</v>
      </c>
      <c r="AM32" s="260">
        <v>3</v>
      </c>
      <c r="AO32" s="217" t="s">
        <v>163</v>
      </c>
      <c r="AP32" s="9"/>
      <c r="AQ32" s="9"/>
      <c r="AR32" s="9"/>
      <c r="AS32" s="2">
        <f>IF(BS23="","",BS23)</f>
        <v>0</v>
      </c>
      <c r="AT32" s="9" t="s">
        <v>6</v>
      </c>
      <c r="AU32" s="2">
        <f>IF(BQ23="","",BQ23)</f>
        <v>25</v>
      </c>
      <c r="AV32" s="3">
        <f t="shared" si="21"/>
        <v>1</v>
      </c>
      <c r="AW32" s="9"/>
      <c r="AX32" s="8"/>
      <c r="AY32" s="9"/>
      <c r="AZ32" s="9"/>
      <c r="BA32" s="9" t="str">
        <f>IF(BS26="","",BS26)</f>
        <v/>
      </c>
      <c r="BB32" s="9" t="s">
        <v>6</v>
      </c>
      <c r="BC32" s="9" t="str">
        <f>IF(BQ26="","",BQ26)</f>
        <v/>
      </c>
      <c r="BD32" s="10">
        <f t="shared" si="23"/>
        <v>0</v>
      </c>
      <c r="BE32" s="9"/>
      <c r="BF32" s="8"/>
      <c r="BG32" s="9"/>
      <c r="BH32" s="9"/>
      <c r="BI32" s="9">
        <f>IF(BS29="","",BS29)</f>
        <v>16</v>
      </c>
      <c r="BJ32" s="9" t="s">
        <v>6</v>
      </c>
      <c r="BK32" s="9">
        <f>IF(BQ29="","",BQ29)</f>
        <v>25</v>
      </c>
      <c r="BL32" s="10">
        <f>IF(BK32&gt;BI32,1,0)</f>
        <v>1</v>
      </c>
      <c r="BM32" s="12"/>
      <c r="BN32" s="221"/>
      <c r="BO32" s="221"/>
      <c r="BP32" s="221"/>
      <c r="BQ32" s="221"/>
      <c r="BR32" s="221"/>
      <c r="BS32" s="221"/>
      <c r="BT32" s="221"/>
      <c r="BU32" s="221"/>
      <c r="BV32" s="263">
        <f>COUNTIF(AP32:BU34,"○")</f>
        <v>0</v>
      </c>
      <c r="BW32" s="266">
        <f>(AQ33+AY33+BG33+BO33)/(AW33+BE33+BM33+BU33)</f>
        <v>0</v>
      </c>
      <c r="BX32" s="266">
        <f>(SUM(AS32:AS34)+SUM(BA32:BA34)+SUM(BI32:BI34)+SUM(BQ32:BQ34))/(SUM(AU32:AU34)+SUM(BC32:BC34)+SUM(BK32:BK34)+SUM(BS32:BS34))</f>
        <v>0.25</v>
      </c>
      <c r="BY32" s="263">
        <f>BV32*1000000+BW32*1000+BX32</f>
        <v>0.25</v>
      </c>
      <c r="BZ32" s="260">
        <v>4</v>
      </c>
    </row>
    <row r="33" spans="2:78" ht="18" customHeight="1" x14ac:dyDescent="0.2">
      <c r="B33" s="218"/>
      <c r="C33" s="13" t="str">
        <f>IF(F32="","",IF(D33=2,"○","×"))</f>
        <v>×</v>
      </c>
      <c r="D33" s="2">
        <f>AH24</f>
        <v>0</v>
      </c>
      <c r="F33" s="2">
        <f>IF(AF24="","",AF24)</f>
        <v>12</v>
      </c>
      <c r="G33" s="2" t="s">
        <v>6</v>
      </c>
      <c r="H33" s="2">
        <f>IF(AD24="","",AD24)</f>
        <v>25</v>
      </c>
      <c r="I33" s="3">
        <f t="shared" si="20"/>
        <v>1</v>
      </c>
      <c r="J33" s="2">
        <f>AB24</f>
        <v>2</v>
      </c>
      <c r="K33" s="13" t="str">
        <f>IF(N32="","",IF(L33=2,"○","×"))</f>
        <v/>
      </c>
      <c r="L33" s="2">
        <f>AH27</f>
        <v>0</v>
      </c>
      <c r="N33" s="2" t="str">
        <f>IF(AF27="","",AF27)</f>
        <v/>
      </c>
      <c r="O33" s="2" t="s">
        <v>6</v>
      </c>
      <c r="P33" s="2" t="str">
        <f>IF(AD27="","",AD27)</f>
        <v/>
      </c>
      <c r="Q33" s="3">
        <f t="shared" si="22"/>
        <v>0</v>
      </c>
      <c r="R33" s="2">
        <f>AB27</f>
        <v>0</v>
      </c>
      <c r="S33" s="13" t="str">
        <f>IF(V32="","",IF(T33=2,"○","×"))</f>
        <v>×</v>
      </c>
      <c r="T33" s="2">
        <f>AH30</f>
        <v>0</v>
      </c>
      <c r="V33" s="2">
        <f>IF(AF30="","",AF30)</f>
        <v>10</v>
      </c>
      <c r="W33" s="2" t="s">
        <v>6</v>
      </c>
      <c r="X33" s="2">
        <f>IF(AD30="","",AD30)</f>
        <v>25</v>
      </c>
      <c r="Y33" s="3">
        <f>IF(X33&gt;V33,1,0)</f>
        <v>1</v>
      </c>
      <c r="Z33" s="15">
        <f>AB30</f>
        <v>2</v>
      </c>
      <c r="AA33" s="224"/>
      <c r="AB33" s="224"/>
      <c r="AC33" s="224"/>
      <c r="AD33" s="224"/>
      <c r="AE33" s="224"/>
      <c r="AF33" s="224"/>
      <c r="AG33" s="224"/>
      <c r="AH33" s="224"/>
      <c r="AI33" s="264"/>
      <c r="AJ33" s="267"/>
      <c r="AK33" s="267"/>
      <c r="AL33" s="264"/>
      <c r="AM33" s="261"/>
      <c r="AO33" s="218"/>
      <c r="AP33" s="13" t="str">
        <f>IF(AS32="","",IF(AQ33=2,"○","×"))</f>
        <v>×</v>
      </c>
      <c r="AQ33" s="2">
        <f>BU24</f>
        <v>0</v>
      </c>
      <c r="AS33" s="2">
        <f>IF(BS24="","",BS24)</f>
        <v>2</v>
      </c>
      <c r="AT33" s="2" t="s">
        <v>6</v>
      </c>
      <c r="AU33" s="2">
        <f>IF(BQ24="","",BQ24)</f>
        <v>25</v>
      </c>
      <c r="AV33" s="3">
        <f t="shared" si="21"/>
        <v>1</v>
      </c>
      <c r="AW33" s="2">
        <f>BO24</f>
        <v>2</v>
      </c>
      <c r="AX33" s="13" t="str">
        <f>IF(BA32="","",IF(AY33=2,"○","×"))</f>
        <v/>
      </c>
      <c r="AY33" s="2">
        <f>BU27</f>
        <v>0</v>
      </c>
      <c r="BA33" s="2" t="str">
        <f>IF(BS27="","",BS27)</f>
        <v/>
      </c>
      <c r="BB33" s="2" t="s">
        <v>6</v>
      </c>
      <c r="BC33" s="2" t="str">
        <f>IF(BQ27="","",BQ27)</f>
        <v/>
      </c>
      <c r="BD33" s="3">
        <f t="shared" si="23"/>
        <v>0</v>
      </c>
      <c r="BE33" s="2">
        <f>BO27</f>
        <v>0</v>
      </c>
      <c r="BF33" s="13" t="str">
        <f>IF(BI32="","",IF(BG33=2,"○","×"))</f>
        <v>×</v>
      </c>
      <c r="BG33" s="2">
        <f>BU30</f>
        <v>0</v>
      </c>
      <c r="BI33" s="2">
        <f>IF(BS30="","",BS30)</f>
        <v>7</v>
      </c>
      <c r="BJ33" s="2" t="s">
        <v>6</v>
      </c>
      <c r="BK33" s="2">
        <f>IF(BQ30="","",BQ30)</f>
        <v>25</v>
      </c>
      <c r="BL33" s="3">
        <f>IF(BK33&gt;BI33,1,0)</f>
        <v>1</v>
      </c>
      <c r="BM33" s="15">
        <f>BO30</f>
        <v>2</v>
      </c>
      <c r="BN33" s="224"/>
      <c r="BO33" s="224"/>
      <c r="BP33" s="224"/>
      <c r="BQ33" s="224"/>
      <c r="BR33" s="224"/>
      <c r="BS33" s="224"/>
      <c r="BT33" s="224"/>
      <c r="BU33" s="224"/>
      <c r="BV33" s="264"/>
      <c r="BW33" s="267"/>
      <c r="BX33" s="267"/>
      <c r="BY33" s="264"/>
      <c r="BZ33" s="261"/>
    </row>
    <row r="34" spans="2:78" ht="18" customHeight="1" x14ac:dyDescent="0.2">
      <c r="B34" s="219"/>
      <c r="C34" s="16"/>
      <c r="D34" s="16"/>
      <c r="E34" s="16"/>
      <c r="F34" s="16" t="str">
        <f>IF(AF25="","",AF25)</f>
        <v/>
      </c>
      <c r="G34" s="16" t="s">
        <v>6</v>
      </c>
      <c r="H34" s="16" t="str">
        <f>IF(AD25="","",AD25)</f>
        <v/>
      </c>
      <c r="I34" s="18">
        <f t="shared" si="20"/>
        <v>0</v>
      </c>
      <c r="J34" s="16"/>
      <c r="K34" s="20"/>
      <c r="L34" s="16"/>
      <c r="M34" s="16"/>
      <c r="N34" s="16" t="str">
        <f>IF(AF28="","",AF28)</f>
        <v/>
      </c>
      <c r="O34" s="16" t="s">
        <v>6</v>
      </c>
      <c r="P34" s="16" t="str">
        <f>IF(AD28="","",AD28)</f>
        <v/>
      </c>
      <c r="Q34" s="18">
        <f t="shared" si="22"/>
        <v>0</v>
      </c>
      <c r="R34" s="16"/>
      <c r="S34" s="20"/>
      <c r="T34" s="16"/>
      <c r="U34" s="16"/>
      <c r="V34" s="16" t="str">
        <f>IF(AF31="","",AF31)</f>
        <v/>
      </c>
      <c r="W34" s="16" t="s">
        <v>6</v>
      </c>
      <c r="X34" s="16" t="str">
        <f>IF(AD31="","",AD31)</f>
        <v/>
      </c>
      <c r="Y34" s="18">
        <f>IF(X34&gt;V34,1,0)</f>
        <v>0</v>
      </c>
      <c r="Z34" s="19"/>
      <c r="AA34" s="227"/>
      <c r="AB34" s="227"/>
      <c r="AC34" s="227"/>
      <c r="AD34" s="227"/>
      <c r="AE34" s="227"/>
      <c r="AF34" s="227"/>
      <c r="AG34" s="227"/>
      <c r="AH34" s="227"/>
      <c r="AI34" s="265"/>
      <c r="AJ34" s="268"/>
      <c r="AK34" s="268"/>
      <c r="AL34" s="265"/>
      <c r="AM34" s="262"/>
      <c r="AO34" s="219"/>
      <c r="AP34" s="16"/>
      <c r="AQ34" s="16"/>
      <c r="AR34" s="16"/>
      <c r="AS34" s="16" t="str">
        <f>IF(BS25="","",BS25)</f>
        <v/>
      </c>
      <c r="AT34" s="16" t="s">
        <v>6</v>
      </c>
      <c r="AU34" s="16" t="str">
        <f>IF(BQ25="","",BQ25)</f>
        <v/>
      </c>
      <c r="AV34" s="18">
        <f t="shared" si="21"/>
        <v>0</v>
      </c>
      <c r="AW34" s="16"/>
      <c r="AX34" s="20"/>
      <c r="AY34" s="16"/>
      <c r="AZ34" s="16"/>
      <c r="BA34" s="16" t="str">
        <f>IF(BS28="","",BS28)</f>
        <v/>
      </c>
      <c r="BB34" s="16" t="s">
        <v>6</v>
      </c>
      <c r="BC34" s="16" t="str">
        <f>IF(BQ28="","",BQ28)</f>
        <v/>
      </c>
      <c r="BD34" s="18">
        <f t="shared" si="23"/>
        <v>0</v>
      </c>
      <c r="BE34" s="16"/>
      <c r="BF34" s="20"/>
      <c r="BG34" s="16"/>
      <c r="BH34" s="16"/>
      <c r="BI34" s="16" t="str">
        <f>IF(BS31="","",BS31)</f>
        <v/>
      </c>
      <c r="BJ34" s="16" t="s">
        <v>6</v>
      </c>
      <c r="BK34" s="16" t="str">
        <f>IF(BQ31="","",BQ31)</f>
        <v/>
      </c>
      <c r="BL34" s="18">
        <f>IF(BK34&gt;BI34,1,0)</f>
        <v>0</v>
      </c>
      <c r="BM34" s="19"/>
      <c r="BN34" s="227"/>
      <c r="BO34" s="227"/>
      <c r="BP34" s="227"/>
      <c r="BQ34" s="227"/>
      <c r="BR34" s="227"/>
      <c r="BS34" s="227"/>
      <c r="BT34" s="227"/>
      <c r="BU34" s="227"/>
      <c r="BV34" s="265"/>
      <c r="BW34" s="268"/>
      <c r="BX34" s="268"/>
      <c r="BY34" s="265"/>
      <c r="BZ34" s="262"/>
    </row>
    <row r="35" spans="2:78" ht="18" customHeight="1" x14ac:dyDescent="0.2"/>
    <row r="36" spans="2:78" ht="18" customHeight="1" x14ac:dyDescent="0.2">
      <c r="B36" s="21"/>
      <c r="C36" s="275" t="s">
        <v>17</v>
      </c>
      <c r="D36" s="275"/>
      <c r="E36" s="275"/>
      <c r="F36" s="275"/>
      <c r="G36" s="275"/>
      <c r="H36" s="275"/>
      <c r="I36" s="275"/>
      <c r="J36" s="275"/>
      <c r="K36" s="275" t="s">
        <v>18</v>
      </c>
      <c r="L36" s="275"/>
      <c r="M36" s="275"/>
      <c r="N36" s="275"/>
      <c r="O36" s="275"/>
      <c r="P36" s="275"/>
      <c r="Q36" s="275"/>
      <c r="R36" s="275"/>
      <c r="S36" s="270" t="s">
        <v>19</v>
      </c>
      <c r="T36" s="271"/>
      <c r="U36" s="271"/>
      <c r="V36" s="271"/>
      <c r="W36" s="271"/>
      <c r="X36" s="271"/>
      <c r="Y36" s="271"/>
      <c r="Z36" s="272"/>
      <c r="AA36" s="270" t="s">
        <v>19</v>
      </c>
      <c r="AB36" s="271"/>
      <c r="AC36" s="271"/>
      <c r="AD36" s="271"/>
      <c r="AE36" s="271"/>
      <c r="AF36" s="271"/>
      <c r="AG36" s="271"/>
      <c r="AH36" s="272"/>
      <c r="AI36" s="13"/>
      <c r="AO36" s="21"/>
      <c r="AP36" s="275" t="s">
        <v>17</v>
      </c>
      <c r="AQ36" s="275"/>
      <c r="AR36" s="275"/>
      <c r="AS36" s="275"/>
      <c r="AT36" s="275"/>
      <c r="AU36" s="275"/>
      <c r="AV36" s="275"/>
      <c r="AW36" s="275"/>
      <c r="AX36" s="275" t="s">
        <v>18</v>
      </c>
      <c r="AY36" s="275"/>
      <c r="AZ36" s="275"/>
      <c r="BA36" s="275"/>
      <c r="BB36" s="275"/>
      <c r="BC36" s="275"/>
      <c r="BD36" s="275"/>
      <c r="BE36" s="275"/>
      <c r="BF36" s="270" t="s">
        <v>19</v>
      </c>
      <c r="BG36" s="271"/>
      <c r="BH36" s="271"/>
      <c r="BI36" s="271"/>
      <c r="BJ36" s="271"/>
      <c r="BK36" s="271"/>
      <c r="BL36" s="271"/>
      <c r="BM36" s="272"/>
      <c r="BN36" s="270" t="s">
        <v>20</v>
      </c>
      <c r="BO36" s="271"/>
      <c r="BP36" s="271"/>
      <c r="BQ36" s="271"/>
      <c r="BR36" s="271"/>
      <c r="BS36" s="271"/>
      <c r="BT36" s="271"/>
      <c r="BU36" s="272"/>
      <c r="BV36" s="13"/>
    </row>
    <row r="37" spans="2:78" ht="18" customHeight="1" x14ac:dyDescent="0.2">
      <c r="B37" s="21" t="s">
        <v>33</v>
      </c>
      <c r="C37" s="275" t="s">
        <v>213</v>
      </c>
      <c r="D37" s="275"/>
      <c r="E37" s="275"/>
      <c r="F37" s="275"/>
      <c r="G37" s="275"/>
      <c r="H37" s="275"/>
      <c r="I37" s="275"/>
      <c r="J37" s="275"/>
      <c r="K37" s="275" t="s">
        <v>214</v>
      </c>
      <c r="L37" s="275"/>
      <c r="M37" s="275"/>
      <c r="N37" s="275"/>
      <c r="O37" s="275"/>
      <c r="P37" s="275"/>
      <c r="Q37" s="275"/>
      <c r="R37" s="275"/>
      <c r="S37" s="270" t="s">
        <v>215</v>
      </c>
      <c r="T37" s="271"/>
      <c r="U37" s="271"/>
      <c r="V37" s="271"/>
      <c r="W37" s="271"/>
      <c r="X37" s="271"/>
      <c r="Y37" s="271"/>
      <c r="Z37" s="272"/>
      <c r="AA37" s="270" t="s">
        <v>216</v>
      </c>
      <c r="AB37" s="271"/>
      <c r="AC37" s="271"/>
      <c r="AD37" s="271"/>
      <c r="AE37" s="271"/>
      <c r="AF37" s="271"/>
      <c r="AG37" s="271"/>
      <c r="AH37" s="272"/>
      <c r="AI37" s="13"/>
      <c r="AO37" s="21" t="s">
        <v>34</v>
      </c>
      <c r="AP37" s="275" t="s">
        <v>1</v>
      </c>
      <c r="AQ37" s="275"/>
      <c r="AR37" s="275"/>
      <c r="AS37" s="275"/>
      <c r="AT37" s="275"/>
      <c r="AU37" s="275"/>
      <c r="AV37" s="275"/>
      <c r="AW37" s="275"/>
      <c r="AX37" s="275" t="s">
        <v>4</v>
      </c>
      <c r="AY37" s="275"/>
      <c r="AZ37" s="275"/>
      <c r="BA37" s="275"/>
      <c r="BB37" s="275"/>
      <c r="BC37" s="275"/>
      <c r="BD37" s="275"/>
      <c r="BE37" s="275"/>
      <c r="BF37" s="270" t="s">
        <v>191</v>
      </c>
      <c r="BG37" s="271"/>
      <c r="BH37" s="271"/>
      <c r="BI37" s="271"/>
      <c r="BJ37" s="271"/>
      <c r="BK37" s="271"/>
      <c r="BL37" s="271"/>
      <c r="BM37" s="272"/>
      <c r="BN37" s="270" t="s">
        <v>140</v>
      </c>
      <c r="BO37" s="271"/>
      <c r="BP37" s="271"/>
      <c r="BQ37" s="271"/>
      <c r="BR37" s="271"/>
      <c r="BS37" s="271"/>
      <c r="BT37" s="271"/>
      <c r="BU37" s="272"/>
      <c r="BV37" s="13"/>
    </row>
    <row r="38" spans="2:78" ht="18" customHeight="1" x14ac:dyDescent="0.2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O38" s="22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</row>
    <row r="39" spans="2:78" ht="18" customHeight="1" x14ac:dyDescent="0.2">
      <c r="B39" s="1" t="s">
        <v>168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24"/>
      <c r="AO39" s="1" t="s">
        <v>171</v>
      </c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24"/>
    </row>
    <row r="40" spans="2:78" ht="18" customHeight="1" x14ac:dyDescent="0.2">
      <c r="B40" s="4"/>
      <c r="C40" s="269" t="str">
        <f>B41</f>
        <v>阿智</v>
      </c>
      <c r="D40" s="269"/>
      <c r="E40" s="269"/>
      <c r="F40" s="269"/>
      <c r="G40" s="269"/>
      <c r="H40" s="269"/>
      <c r="I40" s="269"/>
      <c r="J40" s="269"/>
      <c r="K40" s="273" t="str">
        <f>B44</f>
        <v>南箕輪</v>
      </c>
      <c r="L40" s="269"/>
      <c r="M40" s="269"/>
      <c r="N40" s="269"/>
      <c r="O40" s="269"/>
      <c r="P40" s="269"/>
      <c r="Q40" s="269"/>
      <c r="R40" s="269"/>
      <c r="S40" s="235" t="str">
        <f>B47</f>
        <v>下諏訪・岡谷南部</v>
      </c>
      <c r="T40" s="216"/>
      <c r="U40" s="216"/>
      <c r="V40" s="216"/>
      <c r="W40" s="216"/>
      <c r="X40" s="216"/>
      <c r="Y40" s="216"/>
      <c r="Z40" s="236"/>
      <c r="AA40" s="269" t="str">
        <f>B50</f>
        <v>下條・飯田東</v>
      </c>
      <c r="AB40" s="269"/>
      <c r="AC40" s="269"/>
      <c r="AD40" s="269"/>
      <c r="AE40" s="269"/>
      <c r="AF40" s="269"/>
      <c r="AG40" s="269"/>
      <c r="AH40" s="269"/>
      <c r="AI40" s="5" t="s">
        <v>10</v>
      </c>
      <c r="AJ40" s="6" t="s">
        <v>11</v>
      </c>
      <c r="AK40" s="6" t="s">
        <v>12</v>
      </c>
      <c r="AL40" s="6" t="s">
        <v>13</v>
      </c>
      <c r="AM40" s="7" t="s">
        <v>14</v>
      </c>
      <c r="AO40" s="4"/>
      <c r="AP40" s="269" t="str">
        <f>AO41</f>
        <v>伊那東部</v>
      </c>
      <c r="AQ40" s="269"/>
      <c r="AR40" s="269"/>
      <c r="AS40" s="269"/>
      <c r="AT40" s="269"/>
      <c r="AU40" s="269"/>
      <c r="AV40" s="269"/>
      <c r="AW40" s="269"/>
      <c r="AX40" s="235" t="str">
        <f>AO44</f>
        <v>諏訪南</v>
      </c>
      <c r="AY40" s="216"/>
      <c r="AZ40" s="216"/>
      <c r="BA40" s="216"/>
      <c r="BB40" s="216"/>
      <c r="BC40" s="216"/>
      <c r="BD40" s="216"/>
      <c r="BE40" s="216"/>
      <c r="BF40" s="273" t="str">
        <f>AO47</f>
        <v>阿南一</v>
      </c>
      <c r="BG40" s="269"/>
      <c r="BH40" s="269"/>
      <c r="BI40" s="269"/>
      <c r="BJ40" s="269"/>
      <c r="BK40" s="269"/>
      <c r="BL40" s="269"/>
      <c r="BM40" s="274"/>
      <c r="BN40" s="269" t="str">
        <f>AO50</f>
        <v>茅野北部</v>
      </c>
      <c r="BO40" s="269"/>
      <c r="BP40" s="269"/>
      <c r="BQ40" s="269"/>
      <c r="BR40" s="269"/>
      <c r="BS40" s="269"/>
      <c r="BT40" s="269"/>
      <c r="BU40" s="269"/>
      <c r="BV40" s="5" t="s">
        <v>10</v>
      </c>
      <c r="BW40" s="6" t="s">
        <v>11</v>
      </c>
      <c r="BX40" s="6" t="s">
        <v>12</v>
      </c>
      <c r="BY40" s="6" t="s">
        <v>13</v>
      </c>
      <c r="BZ40" s="7" t="s">
        <v>14</v>
      </c>
    </row>
    <row r="41" spans="2:78" ht="18" customHeight="1" x14ac:dyDescent="0.2">
      <c r="B41" s="217" t="s">
        <v>35</v>
      </c>
      <c r="C41" s="220"/>
      <c r="D41" s="221"/>
      <c r="E41" s="221"/>
      <c r="F41" s="221"/>
      <c r="G41" s="221"/>
      <c r="H41" s="221"/>
      <c r="I41" s="221"/>
      <c r="J41" s="221"/>
      <c r="K41" s="8"/>
      <c r="L41" s="9"/>
      <c r="M41" s="10">
        <f>IF(N41&gt;P41,1,0)</f>
        <v>0</v>
      </c>
      <c r="N41" s="11">
        <v>24</v>
      </c>
      <c r="O41" s="9" t="s">
        <v>6</v>
      </c>
      <c r="P41" s="11">
        <v>26</v>
      </c>
      <c r="Q41" s="10">
        <f>IF(P41&gt;N41,1,0)</f>
        <v>1</v>
      </c>
      <c r="R41" s="9"/>
      <c r="S41" s="8"/>
      <c r="T41" s="9"/>
      <c r="U41" s="10">
        <f t="shared" ref="U41:U46" si="24">IF(V41&gt;X41,1,0)</f>
        <v>0</v>
      </c>
      <c r="V41" s="11"/>
      <c r="W41" s="9" t="s">
        <v>6</v>
      </c>
      <c r="X41" s="11"/>
      <c r="Y41" s="10">
        <f t="shared" ref="Y41:Y46" si="25">IF(X41&gt;V41,1,0)</f>
        <v>0</v>
      </c>
      <c r="Z41" s="12"/>
      <c r="AA41" s="9"/>
      <c r="AB41" s="9"/>
      <c r="AC41" s="10">
        <f t="shared" ref="AC41:AC49" si="26">IF(AD41&gt;AF41,1,0)</f>
        <v>1</v>
      </c>
      <c r="AD41" s="11">
        <v>25</v>
      </c>
      <c r="AE41" s="9" t="s">
        <v>6</v>
      </c>
      <c r="AF41" s="11">
        <v>5</v>
      </c>
      <c r="AG41" s="10">
        <f t="shared" ref="AG41:AG49" si="27">IF(AF41&gt;AD41,1,0)</f>
        <v>0</v>
      </c>
      <c r="AH41" s="9"/>
      <c r="AI41" s="263">
        <f>COUNTIF(C41:AH43,"○")</f>
        <v>2</v>
      </c>
      <c r="AJ41" s="266">
        <f>(D42+L42+T42+AB42)/(J42+R42+Z42+AH42)</f>
        <v>4</v>
      </c>
      <c r="AK41" s="266">
        <f>(SUM(F41:F43)+SUM(N41:N43)+SUM(V41:V43)+SUM(AD41:AD43))/(SUM(H41:H43)+SUM(P41:P43)+SUM(X41:X43)+SUM(AF41:AF43))</f>
        <v>1.6103896103896105</v>
      </c>
      <c r="AL41" s="263">
        <f>AI41*1000000+AJ41*1000+AK41</f>
        <v>2004001.6103896103</v>
      </c>
      <c r="AM41" s="260">
        <v>1</v>
      </c>
      <c r="AO41" s="217" t="s">
        <v>44</v>
      </c>
      <c r="AP41" s="220"/>
      <c r="AQ41" s="221"/>
      <c r="AR41" s="221"/>
      <c r="AS41" s="221"/>
      <c r="AT41" s="221"/>
      <c r="AU41" s="221"/>
      <c r="AV41" s="221"/>
      <c r="AW41" s="221"/>
      <c r="AX41" s="8"/>
      <c r="AY41" s="9"/>
      <c r="AZ41" s="10">
        <f>IF(BA41&gt;BC41,1,0)</f>
        <v>1</v>
      </c>
      <c r="BA41" s="11">
        <v>25</v>
      </c>
      <c r="BB41" s="9" t="s">
        <v>6</v>
      </c>
      <c r="BC41" s="11">
        <v>19</v>
      </c>
      <c r="BD41" s="10">
        <f>IF(BC41&gt;BA41,1,0)</f>
        <v>0</v>
      </c>
      <c r="BE41" s="9"/>
      <c r="BF41" s="8"/>
      <c r="BG41" s="9"/>
      <c r="BH41" s="10">
        <f t="shared" ref="BH41:BH46" si="28">IF(BI41&gt;BK41,1,0)</f>
        <v>0</v>
      </c>
      <c r="BI41" s="11"/>
      <c r="BJ41" s="9" t="s">
        <v>6</v>
      </c>
      <c r="BK41" s="11"/>
      <c r="BL41" s="10">
        <f t="shared" ref="BL41:BL46" si="29">IF(BK41&gt;BI41,1,0)</f>
        <v>0</v>
      </c>
      <c r="BM41" s="12"/>
      <c r="BN41" s="9"/>
      <c r="BO41" s="9"/>
      <c r="BP41" s="10">
        <f t="shared" ref="BP41:BP49" si="30">IF(BQ41&gt;BS41,1,0)</f>
        <v>1</v>
      </c>
      <c r="BQ41" s="11">
        <v>25</v>
      </c>
      <c r="BR41" s="9" t="s">
        <v>6</v>
      </c>
      <c r="BS41" s="11">
        <v>4</v>
      </c>
      <c r="BT41" s="10">
        <f t="shared" ref="BT41:BT49" si="31">IF(BS41&gt;BQ41,1,0)</f>
        <v>0</v>
      </c>
      <c r="BU41" s="9"/>
      <c r="BV41" s="263">
        <f>COUNTIF(AP41:BU43,"○")</f>
        <v>2</v>
      </c>
      <c r="BW41" s="266" t="s">
        <v>53</v>
      </c>
      <c r="BX41" s="266">
        <f>(SUM(AS41:AS43)+SUM(BA41:BA43)+SUM(BI41:BI43)+SUM(BQ41:BQ43))/(SUM(AU41:AU43)+SUM(BC41:BC43)+SUM(BK41:BK43)+SUM(BS41:BS43))</f>
        <v>2.6315789473684212</v>
      </c>
      <c r="BY41" s="263" t="e">
        <f>BV41*1000000+BW41*1000+BX41</f>
        <v>#VALUE!</v>
      </c>
      <c r="BZ41" s="260">
        <v>1</v>
      </c>
    </row>
    <row r="42" spans="2:78" ht="18" customHeight="1" x14ac:dyDescent="0.2">
      <c r="B42" s="218"/>
      <c r="C42" s="223"/>
      <c r="D42" s="224"/>
      <c r="E42" s="224"/>
      <c r="F42" s="224"/>
      <c r="G42" s="224"/>
      <c r="H42" s="224"/>
      <c r="I42" s="224"/>
      <c r="J42" s="224"/>
      <c r="K42" s="13" t="str">
        <f>IF(N41="","",IF(L42=2,"○","×"))</f>
        <v>○</v>
      </c>
      <c r="L42" s="2">
        <f>SUM(M41:M43)</f>
        <v>2</v>
      </c>
      <c r="M42" s="3">
        <f>IF(N42&gt;P42,1,0)</f>
        <v>1</v>
      </c>
      <c r="N42" s="14">
        <v>25</v>
      </c>
      <c r="O42" s="2" t="s">
        <v>6</v>
      </c>
      <c r="P42" s="14">
        <v>17</v>
      </c>
      <c r="Q42" s="3">
        <f>IF(P42&gt;N42,1,0)</f>
        <v>0</v>
      </c>
      <c r="R42" s="2">
        <f>SUM(Q41:Q43)</f>
        <v>1</v>
      </c>
      <c r="S42" s="13" t="str">
        <f>IF(V41="","",IF(T42=2,"○","×"))</f>
        <v/>
      </c>
      <c r="T42" s="2">
        <f>SUM(U41:U43)</f>
        <v>0</v>
      </c>
      <c r="U42" s="3">
        <f t="shared" si="24"/>
        <v>0</v>
      </c>
      <c r="V42" s="14"/>
      <c r="W42" s="2" t="s">
        <v>6</v>
      </c>
      <c r="X42" s="14"/>
      <c r="Y42" s="3">
        <f t="shared" si="25"/>
        <v>0</v>
      </c>
      <c r="Z42" s="15">
        <f>SUM(Y41:Y43)</f>
        <v>0</v>
      </c>
      <c r="AA42" s="2" t="str">
        <f>IF(AD41="","",IF(AB42=2,"○","×"))</f>
        <v>○</v>
      </c>
      <c r="AB42" s="2">
        <f>SUM(AC41:AC43)</f>
        <v>2</v>
      </c>
      <c r="AC42" s="3">
        <f t="shared" si="26"/>
        <v>1</v>
      </c>
      <c r="AD42" s="14">
        <v>25</v>
      </c>
      <c r="AE42" s="2" t="s">
        <v>6</v>
      </c>
      <c r="AF42" s="14">
        <v>7</v>
      </c>
      <c r="AG42" s="3">
        <f t="shared" si="27"/>
        <v>0</v>
      </c>
      <c r="AH42" s="2">
        <f>SUM(AG41:AG43)</f>
        <v>0</v>
      </c>
      <c r="AI42" s="264"/>
      <c r="AJ42" s="267"/>
      <c r="AK42" s="267"/>
      <c r="AL42" s="264"/>
      <c r="AM42" s="261"/>
      <c r="AO42" s="218"/>
      <c r="AP42" s="223"/>
      <c r="AQ42" s="224"/>
      <c r="AR42" s="224"/>
      <c r="AS42" s="224"/>
      <c r="AT42" s="224"/>
      <c r="AU42" s="224"/>
      <c r="AV42" s="224"/>
      <c r="AW42" s="224"/>
      <c r="AX42" s="13" t="str">
        <f>IF(BA41="","",IF(AY42=2,"○","×"))</f>
        <v>○</v>
      </c>
      <c r="AY42" s="2">
        <f>SUM(AZ41:AZ43)</f>
        <v>2</v>
      </c>
      <c r="AZ42" s="3">
        <f>IF(BA42&gt;BC42,1,0)</f>
        <v>1</v>
      </c>
      <c r="BA42" s="14">
        <v>25</v>
      </c>
      <c r="BB42" s="2" t="s">
        <v>6</v>
      </c>
      <c r="BC42" s="14">
        <v>9</v>
      </c>
      <c r="BD42" s="3">
        <f>IF(BC42&gt;BA42,1,0)</f>
        <v>0</v>
      </c>
      <c r="BE42" s="2">
        <f>SUM(BD41:BD43)</f>
        <v>0</v>
      </c>
      <c r="BF42" s="13" t="str">
        <f>IF(BI41="","",IF(BG42=2,"○","×"))</f>
        <v/>
      </c>
      <c r="BG42" s="2">
        <f>SUM(BH41:BH43)</f>
        <v>0</v>
      </c>
      <c r="BH42" s="3">
        <f t="shared" si="28"/>
        <v>0</v>
      </c>
      <c r="BI42" s="14"/>
      <c r="BJ42" s="2" t="s">
        <v>6</v>
      </c>
      <c r="BK42" s="14"/>
      <c r="BL42" s="3">
        <f t="shared" si="29"/>
        <v>0</v>
      </c>
      <c r="BM42" s="15">
        <f>SUM(BL41:BL43)</f>
        <v>0</v>
      </c>
      <c r="BN42" s="2" t="str">
        <f>IF(BQ41="","",IF(BO42=2,"○","×"))</f>
        <v>○</v>
      </c>
      <c r="BO42" s="2">
        <f>SUM(BP41:BP43)</f>
        <v>2</v>
      </c>
      <c r="BP42" s="3">
        <f t="shared" si="30"/>
        <v>1</v>
      </c>
      <c r="BQ42" s="14">
        <v>25</v>
      </c>
      <c r="BR42" s="2" t="s">
        <v>6</v>
      </c>
      <c r="BS42" s="14">
        <v>6</v>
      </c>
      <c r="BT42" s="3">
        <f t="shared" si="31"/>
        <v>0</v>
      </c>
      <c r="BU42" s="2">
        <f>SUM(BT41:BT43)</f>
        <v>0</v>
      </c>
      <c r="BV42" s="264"/>
      <c r="BW42" s="267"/>
      <c r="BX42" s="267"/>
      <c r="BY42" s="264"/>
      <c r="BZ42" s="261"/>
    </row>
    <row r="43" spans="2:78" ht="18" customHeight="1" x14ac:dyDescent="0.2">
      <c r="B43" s="218"/>
      <c r="C43" s="226"/>
      <c r="D43" s="227"/>
      <c r="E43" s="227"/>
      <c r="F43" s="227"/>
      <c r="G43" s="227"/>
      <c r="H43" s="227"/>
      <c r="I43" s="227"/>
      <c r="J43" s="227"/>
      <c r="K43" s="27" t="s">
        <v>211</v>
      </c>
      <c r="L43" s="16"/>
      <c r="M43" s="3">
        <f>IF(N43&gt;P43,1,0)</f>
        <v>1</v>
      </c>
      <c r="N43" s="17">
        <v>25</v>
      </c>
      <c r="O43" s="16" t="s">
        <v>6</v>
      </c>
      <c r="P43" s="17">
        <v>22</v>
      </c>
      <c r="Q43" s="3">
        <f>IF(P43&gt;N43,1,0)</f>
        <v>0</v>
      </c>
      <c r="R43" s="16"/>
      <c r="S43" s="27" t="s">
        <v>55</v>
      </c>
      <c r="T43" s="16"/>
      <c r="U43" s="18">
        <f t="shared" si="24"/>
        <v>0</v>
      </c>
      <c r="V43" s="17"/>
      <c r="W43" s="16" t="s">
        <v>6</v>
      </c>
      <c r="X43" s="17"/>
      <c r="Y43" s="18">
        <f t="shared" si="25"/>
        <v>0</v>
      </c>
      <c r="Z43" s="19"/>
      <c r="AA43" s="26" t="s">
        <v>199</v>
      </c>
      <c r="AB43" s="16"/>
      <c r="AC43" s="18">
        <f t="shared" si="26"/>
        <v>0</v>
      </c>
      <c r="AD43" s="17"/>
      <c r="AE43" s="16" t="s">
        <v>6</v>
      </c>
      <c r="AF43" s="17"/>
      <c r="AG43" s="18">
        <f t="shared" si="27"/>
        <v>0</v>
      </c>
      <c r="AH43" s="16"/>
      <c r="AI43" s="265"/>
      <c r="AJ43" s="268"/>
      <c r="AK43" s="268"/>
      <c r="AL43" s="265"/>
      <c r="AM43" s="262"/>
      <c r="AO43" s="218"/>
      <c r="AP43" s="226"/>
      <c r="AQ43" s="227"/>
      <c r="AR43" s="227"/>
      <c r="AS43" s="227"/>
      <c r="AT43" s="227"/>
      <c r="AU43" s="227"/>
      <c r="AV43" s="227"/>
      <c r="AW43" s="227"/>
      <c r="AX43" s="27" t="s">
        <v>24</v>
      </c>
      <c r="AY43" s="16"/>
      <c r="AZ43" s="3">
        <f>IF(BA43&gt;BC43,1,0)</f>
        <v>0</v>
      </c>
      <c r="BA43" s="17"/>
      <c r="BB43" s="16" t="s">
        <v>6</v>
      </c>
      <c r="BC43" s="17"/>
      <c r="BD43" s="3">
        <f>IF(BC43&gt;BA43,1,0)</f>
        <v>0</v>
      </c>
      <c r="BE43" s="16"/>
      <c r="BF43" s="27"/>
      <c r="BG43" s="16"/>
      <c r="BH43" s="18">
        <f t="shared" si="28"/>
        <v>0</v>
      </c>
      <c r="BI43" s="17"/>
      <c r="BJ43" s="16" t="s">
        <v>6</v>
      </c>
      <c r="BK43" s="17"/>
      <c r="BL43" s="18">
        <f t="shared" si="29"/>
        <v>0</v>
      </c>
      <c r="BM43" s="19"/>
      <c r="BN43" s="26" t="s">
        <v>117</v>
      </c>
      <c r="BO43" s="16"/>
      <c r="BP43" s="18">
        <f t="shared" si="30"/>
        <v>0</v>
      </c>
      <c r="BQ43" s="17"/>
      <c r="BR43" s="16" t="s">
        <v>6</v>
      </c>
      <c r="BS43" s="17"/>
      <c r="BT43" s="18">
        <f t="shared" si="31"/>
        <v>0</v>
      </c>
      <c r="BU43" s="16"/>
      <c r="BV43" s="265"/>
      <c r="BW43" s="268"/>
      <c r="BX43" s="268"/>
      <c r="BY43" s="265"/>
      <c r="BZ43" s="262"/>
    </row>
    <row r="44" spans="2:78" ht="18" customHeight="1" x14ac:dyDescent="0.2">
      <c r="B44" s="217" t="s">
        <v>26</v>
      </c>
      <c r="C44" s="9"/>
      <c r="D44" s="9"/>
      <c r="E44" s="9"/>
      <c r="F44" s="9">
        <f>IF(P41="","",P41)</f>
        <v>26</v>
      </c>
      <c r="G44" s="9" t="s">
        <v>6</v>
      </c>
      <c r="H44" s="9">
        <f>IF(N41="","",N41)</f>
        <v>24</v>
      </c>
      <c r="I44" s="10">
        <f>IF(H44&gt;F44,1,0)</f>
        <v>0</v>
      </c>
      <c r="J44" s="9"/>
      <c r="K44" s="220"/>
      <c r="L44" s="221"/>
      <c r="M44" s="221"/>
      <c r="N44" s="221"/>
      <c r="O44" s="221"/>
      <c r="P44" s="221"/>
      <c r="Q44" s="221"/>
      <c r="R44" s="221"/>
      <c r="S44" s="8"/>
      <c r="T44" s="9"/>
      <c r="U44" s="10">
        <f t="shared" si="24"/>
        <v>1</v>
      </c>
      <c r="V44" s="11">
        <v>25</v>
      </c>
      <c r="W44" s="9" t="s">
        <v>6</v>
      </c>
      <c r="X44" s="11">
        <v>7</v>
      </c>
      <c r="Y44" s="10">
        <f t="shared" si="25"/>
        <v>0</v>
      </c>
      <c r="Z44" s="12"/>
      <c r="AA44" s="9"/>
      <c r="AB44" s="9"/>
      <c r="AC44" s="10">
        <f t="shared" si="26"/>
        <v>0</v>
      </c>
      <c r="AD44" s="11"/>
      <c r="AE44" s="9" t="s">
        <v>6</v>
      </c>
      <c r="AF44" s="11"/>
      <c r="AG44" s="10">
        <f t="shared" si="27"/>
        <v>0</v>
      </c>
      <c r="AH44" s="9"/>
      <c r="AI44" s="263">
        <f>COUNTIF(C44:AH46,"○")</f>
        <v>1</v>
      </c>
      <c r="AJ44" s="266">
        <f>(D45+L45+T45+AB45)/(J45+R45+Z45+AH45)</f>
        <v>1.5</v>
      </c>
      <c r="AK44" s="266">
        <f>(SUM(F44:F46)+SUM(N44:N46)+SUM(V44:V46)+SUM(AD44:AD46))/(SUM(H44:H46)+SUM(P44:P46)+SUM(X44:X46)+SUM(AF44:AF46))</f>
        <v>1.2234042553191489</v>
      </c>
      <c r="AL44" s="263">
        <f>AI44*1000000+AJ44*1000+AK44</f>
        <v>1001501.2234042553</v>
      </c>
      <c r="AM44" s="260">
        <v>2</v>
      </c>
      <c r="AO44" s="217" t="s">
        <v>172</v>
      </c>
      <c r="AP44" s="9"/>
      <c r="AQ44" s="9"/>
      <c r="AR44" s="9"/>
      <c r="AS44" s="9">
        <f>IF(BC41="","",BC41)</f>
        <v>19</v>
      </c>
      <c r="AT44" s="9" t="s">
        <v>6</v>
      </c>
      <c r="AU44" s="9">
        <f>IF(BA41="","",BA41)</f>
        <v>25</v>
      </c>
      <c r="AV44" s="10">
        <f>IF(AU44&gt;AS44,1,0)</f>
        <v>1</v>
      </c>
      <c r="AW44" s="9"/>
      <c r="AX44" s="220"/>
      <c r="AY44" s="221"/>
      <c r="AZ44" s="221"/>
      <c r="BA44" s="221"/>
      <c r="BB44" s="221"/>
      <c r="BC44" s="221"/>
      <c r="BD44" s="221"/>
      <c r="BE44" s="221"/>
      <c r="BF44" s="8"/>
      <c r="BG44" s="9"/>
      <c r="BH44" s="10">
        <f t="shared" si="28"/>
        <v>0</v>
      </c>
      <c r="BI44" s="11">
        <v>20</v>
      </c>
      <c r="BJ44" s="9" t="s">
        <v>6</v>
      </c>
      <c r="BK44" s="11">
        <v>25</v>
      </c>
      <c r="BL44" s="10">
        <f t="shared" si="29"/>
        <v>1</v>
      </c>
      <c r="BM44" s="12"/>
      <c r="BN44" s="9"/>
      <c r="BO44" s="9"/>
      <c r="BP44" s="10">
        <f t="shared" si="30"/>
        <v>0</v>
      </c>
      <c r="BQ44" s="11"/>
      <c r="BR44" s="9" t="s">
        <v>6</v>
      </c>
      <c r="BS44" s="11"/>
      <c r="BT44" s="10">
        <f t="shared" si="31"/>
        <v>0</v>
      </c>
      <c r="BU44" s="9"/>
      <c r="BV44" s="263">
        <f>COUNTIF(AP44:BU46,"○")</f>
        <v>1</v>
      </c>
      <c r="BW44" s="266">
        <f>(AQ45+AY45+BG45+BO45)/(AW45+BE45+BM45+BU45)</f>
        <v>0.66666666666666663</v>
      </c>
      <c r="BX44" s="266">
        <f>(SUM(AS44:AS46)+SUM(BA44:BA46)+SUM(BI44:BI46)+SUM(BQ44:BQ46))/(SUM(AU44:AU46)+SUM(BC44:BC46)+SUM(BK44:BK46)+SUM(BS44:BS46))</f>
        <v>0.875</v>
      </c>
      <c r="BY44" s="263">
        <f>BV44*1000000+BW44*1000+BX44</f>
        <v>1000667.5416666666</v>
      </c>
      <c r="BZ44" s="260">
        <v>2</v>
      </c>
    </row>
    <row r="45" spans="2:78" ht="18" customHeight="1" x14ac:dyDescent="0.2">
      <c r="B45" s="218"/>
      <c r="C45" s="13" t="str">
        <f>IF(F44="","",IF(D45=2,"○","×"))</f>
        <v>×</v>
      </c>
      <c r="D45" s="2">
        <f>R42</f>
        <v>1</v>
      </c>
      <c r="F45" s="2">
        <f>IF(P42="","",P42)</f>
        <v>17</v>
      </c>
      <c r="G45" s="2" t="s">
        <v>6</v>
      </c>
      <c r="H45" s="2">
        <f>IF(N42="","",N42)</f>
        <v>25</v>
      </c>
      <c r="I45" s="3">
        <f t="shared" ref="I45:I52" si="32">IF(H45&gt;F45,1,0)</f>
        <v>1</v>
      </c>
      <c r="J45" s="2">
        <f>L42</f>
        <v>2</v>
      </c>
      <c r="K45" s="223"/>
      <c r="L45" s="224"/>
      <c r="M45" s="224"/>
      <c r="N45" s="224"/>
      <c r="O45" s="224"/>
      <c r="P45" s="224"/>
      <c r="Q45" s="224"/>
      <c r="R45" s="224"/>
      <c r="S45" s="13" t="str">
        <f>IF(V44="","",IF(T45=2,"○","×"))</f>
        <v>○</v>
      </c>
      <c r="T45" s="2">
        <f>SUM(U44:U46)</f>
        <v>2</v>
      </c>
      <c r="U45" s="3">
        <f t="shared" si="24"/>
        <v>1</v>
      </c>
      <c r="V45" s="14">
        <v>25</v>
      </c>
      <c r="W45" s="2" t="s">
        <v>6</v>
      </c>
      <c r="X45" s="14">
        <v>13</v>
      </c>
      <c r="Y45" s="3">
        <f t="shared" si="25"/>
        <v>0</v>
      </c>
      <c r="Z45" s="15">
        <f>SUM(Y44:Y46)</f>
        <v>0</v>
      </c>
      <c r="AA45" s="2" t="str">
        <f>IF(AD44="","",IF(AB45=2,"○","×"))</f>
        <v/>
      </c>
      <c r="AB45" s="2">
        <f>SUM(AC44:AC46)</f>
        <v>0</v>
      </c>
      <c r="AC45" s="3">
        <f t="shared" si="26"/>
        <v>0</v>
      </c>
      <c r="AD45" s="14"/>
      <c r="AE45" s="2" t="s">
        <v>6</v>
      </c>
      <c r="AF45" s="14"/>
      <c r="AG45" s="3">
        <f t="shared" si="27"/>
        <v>0</v>
      </c>
      <c r="AH45" s="2">
        <f>SUM(AG44:AG46)</f>
        <v>0</v>
      </c>
      <c r="AI45" s="264"/>
      <c r="AJ45" s="267"/>
      <c r="AK45" s="267"/>
      <c r="AL45" s="264"/>
      <c r="AM45" s="261"/>
      <c r="AO45" s="218"/>
      <c r="AP45" s="13" t="str">
        <f>IF(AS44="","",IF(AQ45=2,"○","×"))</f>
        <v>×</v>
      </c>
      <c r="AQ45" s="2">
        <f>BE42</f>
        <v>0</v>
      </c>
      <c r="AS45" s="2">
        <f>IF(BC42="","",BC42)</f>
        <v>9</v>
      </c>
      <c r="AT45" s="2" t="s">
        <v>6</v>
      </c>
      <c r="AU45" s="2">
        <f>IF(BA42="","",BA42)</f>
        <v>25</v>
      </c>
      <c r="AV45" s="3">
        <f t="shared" ref="AV45:AV52" si="33">IF(AU45&gt;AS45,1,0)</f>
        <v>1</v>
      </c>
      <c r="AW45" s="2">
        <f>AY42</f>
        <v>2</v>
      </c>
      <c r="AX45" s="223"/>
      <c r="AY45" s="224"/>
      <c r="AZ45" s="224"/>
      <c r="BA45" s="224"/>
      <c r="BB45" s="224"/>
      <c r="BC45" s="224"/>
      <c r="BD45" s="224"/>
      <c r="BE45" s="224"/>
      <c r="BF45" s="13" t="str">
        <f>IF(BI44="","",IF(BG45=2,"○","×"))</f>
        <v>○</v>
      </c>
      <c r="BG45" s="2">
        <f>SUM(BH44:BH46)</f>
        <v>2</v>
      </c>
      <c r="BH45" s="3">
        <f t="shared" si="28"/>
        <v>1</v>
      </c>
      <c r="BI45" s="14">
        <v>25</v>
      </c>
      <c r="BJ45" s="2" t="s">
        <v>6</v>
      </c>
      <c r="BK45" s="14">
        <v>14</v>
      </c>
      <c r="BL45" s="3">
        <f t="shared" si="29"/>
        <v>0</v>
      </c>
      <c r="BM45" s="15">
        <f>SUM(BL44:BL46)</f>
        <v>1</v>
      </c>
      <c r="BN45" s="2" t="str">
        <f>IF(BQ44="","",IF(BO45=2,"○","×"))</f>
        <v/>
      </c>
      <c r="BO45" s="2">
        <f>SUM(BP44:BP46)</f>
        <v>0</v>
      </c>
      <c r="BP45" s="3">
        <f t="shared" si="30"/>
        <v>0</v>
      </c>
      <c r="BQ45" s="14"/>
      <c r="BR45" s="2" t="s">
        <v>6</v>
      </c>
      <c r="BS45" s="14"/>
      <c r="BT45" s="3">
        <f t="shared" si="31"/>
        <v>0</v>
      </c>
      <c r="BU45" s="2">
        <f>SUM(BT44:BT46)</f>
        <v>0</v>
      </c>
      <c r="BV45" s="264"/>
      <c r="BW45" s="267"/>
      <c r="BX45" s="267"/>
      <c r="BY45" s="264"/>
      <c r="BZ45" s="261"/>
    </row>
    <row r="46" spans="2:78" ht="18" customHeight="1" x14ac:dyDescent="0.2">
      <c r="B46" s="218"/>
      <c r="C46" s="16"/>
      <c r="D46" s="16"/>
      <c r="E46" s="16"/>
      <c r="F46" s="16">
        <f>IF(P43="","",P43)</f>
        <v>22</v>
      </c>
      <c r="G46" s="16" t="s">
        <v>6</v>
      </c>
      <c r="H46" s="16">
        <f>IF(N43="","",N43)</f>
        <v>25</v>
      </c>
      <c r="I46" s="3">
        <f t="shared" si="32"/>
        <v>1</v>
      </c>
      <c r="J46" s="16"/>
      <c r="K46" s="226"/>
      <c r="L46" s="227"/>
      <c r="M46" s="227"/>
      <c r="N46" s="227"/>
      <c r="O46" s="227"/>
      <c r="P46" s="227"/>
      <c r="Q46" s="227"/>
      <c r="R46" s="227"/>
      <c r="S46" s="27" t="s">
        <v>25</v>
      </c>
      <c r="T46" s="16"/>
      <c r="U46" s="18">
        <f t="shared" si="24"/>
        <v>0</v>
      </c>
      <c r="V46" s="17"/>
      <c r="W46" s="16" t="s">
        <v>6</v>
      </c>
      <c r="X46" s="17"/>
      <c r="Y46" s="18">
        <f t="shared" si="25"/>
        <v>0</v>
      </c>
      <c r="Z46" s="19"/>
      <c r="AA46" s="16"/>
      <c r="AB46" s="16"/>
      <c r="AC46" s="18">
        <f t="shared" si="26"/>
        <v>0</v>
      </c>
      <c r="AD46" s="17"/>
      <c r="AE46" s="16" t="s">
        <v>6</v>
      </c>
      <c r="AF46" s="17"/>
      <c r="AG46" s="18">
        <f t="shared" si="27"/>
        <v>0</v>
      </c>
      <c r="AH46" s="16"/>
      <c r="AI46" s="265"/>
      <c r="AJ46" s="268"/>
      <c r="AK46" s="268"/>
      <c r="AL46" s="265"/>
      <c r="AM46" s="262"/>
      <c r="AO46" s="218"/>
      <c r="AP46" s="16"/>
      <c r="AQ46" s="16"/>
      <c r="AR46" s="16"/>
      <c r="AS46" s="16" t="str">
        <f>IF(BC43="","",BC43)</f>
        <v/>
      </c>
      <c r="AT46" s="16" t="s">
        <v>6</v>
      </c>
      <c r="AU46" s="16" t="str">
        <f>IF(BA43="","",BA43)</f>
        <v/>
      </c>
      <c r="AV46" s="3">
        <f t="shared" si="33"/>
        <v>0</v>
      </c>
      <c r="AW46" s="16"/>
      <c r="AX46" s="226"/>
      <c r="AY46" s="227"/>
      <c r="AZ46" s="227"/>
      <c r="BA46" s="227"/>
      <c r="BB46" s="227"/>
      <c r="BC46" s="227"/>
      <c r="BD46" s="227"/>
      <c r="BE46" s="227"/>
      <c r="BF46" s="27" t="s">
        <v>56</v>
      </c>
      <c r="BG46" s="16"/>
      <c r="BH46" s="18">
        <f t="shared" si="28"/>
        <v>1</v>
      </c>
      <c r="BI46" s="17">
        <v>25</v>
      </c>
      <c r="BJ46" s="16" t="s">
        <v>6</v>
      </c>
      <c r="BK46" s="17">
        <v>23</v>
      </c>
      <c r="BL46" s="18">
        <f t="shared" si="29"/>
        <v>0</v>
      </c>
      <c r="BM46" s="19"/>
      <c r="BN46" s="16"/>
      <c r="BO46" s="16"/>
      <c r="BP46" s="18">
        <f t="shared" si="30"/>
        <v>0</v>
      </c>
      <c r="BQ46" s="17"/>
      <c r="BR46" s="16" t="s">
        <v>6</v>
      </c>
      <c r="BS46" s="17"/>
      <c r="BT46" s="18">
        <f t="shared" si="31"/>
        <v>0</v>
      </c>
      <c r="BU46" s="16"/>
      <c r="BV46" s="265"/>
      <c r="BW46" s="268"/>
      <c r="BX46" s="268"/>
      <c r="BY46" s="265"/>
      <c r="BZ46" s="262"/>
    </row>
    <row r="47" spans="2:78" ht="18" customHeight="1" x14ac:dyDescent="0.2">
      <c r="B47" s="217" t="s">
        <v>169</v>
      </c>
      <c r="C47" s="9"/>
      <c r="D47" s="9"/>
      <c r="E47" s="9"/>
      <c r="F47" s="2" t="str">
        <f>IF(X41="","",X41)</f>
        <v/>
      </c>
      <c r="G47" s="9" t="s">
        <v>6</v>
      </c>
      <c r="H47" s="2" t="str">
        <f>IF(V41="","",V41)</f>
        <v/>
      </c>
      <c r="I47" s="3">
        <f t="shared" si="32"/>
        <v>0</v>
      </c>
      <c r="J47" s="9"/>
      <c r="K47" s="8"/>
      <c r="L47" s="9"/>
      <c r="M47" s="9"/>
      <c r="N47" s="9">
        <f>IF(X44="","",X44)</f>
        <v>7</v>
      </c>
      <c r="O47" s="9" t="s">
        <v>6</v>
      </c>
      <c r="P47" s="2">
        <f>IF(V44="","",V44)</f>
        <v>25</v>
      </c>
      <c r="Q47" s="10">
        <f t="shared" ref="Q47:Q52" si="34">IF(P47&gt;N47,1,0)</f>
        <v>1</v>
      </c>
      <c r="R47" s="9"/>
      <c r="S47" s="220"/>
      <c r="T47" s="221"/>
      <c r="U47" s="221"/>
      <c r="V47" s="221"/>
      <c r="W47" s="221"/>
      <c r="X47" s="221"/>
      <c r="Y47" s="221"/>
      <c r="Z47" s="222"/>
      <c r="AA47" s="9"/>
      <c r="AB47" s="9"/>
      <c r="AC47" s="10">
        <f t="shared" si="26"/>
        <v>1</v>
      </c>
      <c r="AD47" s="11">
        <v>25</v>
      </c>
      <c r="AE47" s="9" t="s">
        <v>6</v>
      </c>
      <c r="AF47" s="11">
        <v>14</v>
      </c>
      <c r="AG47" s="10">
        <f t="shared" si="27"/>
        <v>0</v>
      </c>
      <c r="AH47" s="9"/>
      <c r="AI47" s="263">
        <f>COUNTIF(C47:AH49,"○")</f>
        <v>1</v>
      </c>
      <c r="AJ47" s="266">
        <f>(D48+L48+T48+AB48)/(J48+R48+Z48+AH48)</f>
        <v>1</v>
      </c>
      <c r="AK47" s="266">
        <f>(SUM(F47:F49)+SUM(N47:N49)+SUM(V47:V49)+SUM(AD47:AD49))/(SUM(H47:H49)+SUM(P47:P49)+SUM(X47:X49)+SUM(AF47:AF49))</f>
        <v>0.875</v>
      </c>
      <c r="AL47" s="263">
        <f>AI47*1000000+AJ47*1000+AK47</f>
        <v>1001000.875</v>
      </c>
      <c r="AM47" s="260">
        <v>3</v>
      </c>
      <c r="AO47" s="217" t="s">
        <v>173</v>
      </c>
      <c r="AP47" s="9"/>
      <c r="AQ47" s="9"/>
      <c r="AR47" s="9"/>
      <c r="AS47" s="2" t="str">
        <f>IF(BK41="","",BK41)</f>
        <v/>
      </c>
      <c r="AT47" s="9" t="s">
        <v>6</v>
      </c>
      <c r="AU47" s="2" t="str">
        <f>IF(BI41="","",BI41)</f>
        <v/>
      </c>
      <c r="AV47" s="3">
        <f t="shared" si="33"/>
        <v>0</v>
      </c>
      <c r="AW47" s="9"/>
      <c r="AX47" s="8"/>
      <c r="AY47" s="9"/>
      <c r="AZ47" s="9"/>
      <c r="BA47" s="9">
        <f>IF(BK44="","",BK44)</f>
        <v>25</v>
      </c>
      <c r="BB47" s="9" t="s">
        <v>6</v>
      </c>
      <c r="BC47" s="2">
        <f>IF(BI44="","",BI44)</f>
        <v>20</v>
      </c>
      <c r="BD47" s="10">
        <f t="shared" ref="BD47:BD52" si="35">IF(BC47&gt;BA47,1,0)</f>
        <v>0</v>
      </c>
      <c r="BE47" s="9"/>
      <c r="BF47" s="220"/>
      <c r="BG47" s="221"/>
      <c r="BH47" s="221"/>
      <c r="BI47" s="221"/>
      <c r="BJ47" s="221"/>
      <c r="BK47" s="221"/>
      <c r="BL47" s="221"/>
      <c r="BM47" s="222"/>
      <c r="BN47" s="9"/>
      <c r="BO47" s="9"/>
      <c r="BP47" s="10">
        <f t="shared" si="30"/>
        <v>1</v>
      </c>
      <c r="BQ47" s="11">
        <v>25</v>
      </c>
      <c r="BR47" s="9" t="s">
        <v>6</v>
      </c>
      <c r="BS47" s="11">
        <v>15</v>
      </c>
      <c r="BT47" s="10">
        <f t="shared" si="31"/>
        <v>0</v>
      </c>
      <c r="BU47" s="9"/>
      <c r="BV47" s="263">
        <f>COUNTIF(AP47:BU49,"○")</f>
        <v>1</v>
      </c>
      <c r="BW47" s="266">
        <f>(AQ48+AY48+BG48+BO48)/(AW48+BE48+BM48+BU48)</f>
        <v>1.5</v>
      </c>
      <c r="BX47" s="266">
        <f>(SUM(AS47:AS49)+SUM(BA47:BA49)+SUM(BI47:BI49)+SUM(BQ47:BQ49))/(SUM(AU47:AU49)+SUM(BC47:BC49)+SUM(BK47:BK49)+SUM(BS47:BS49))</f>
        <v>1.1666666666666667</v>
      </c>
      <c r="BY47" s="263">
        <f>BV47*1000000+BW47*1000+BX47</f>
        <v>1001501.1666666666</v>
      </c>
      <c r="BZ47" s="260">
        <v>3</v>
      </c>
    </row>
    <row r="48" spans="2:78" ht="18" customHeight="1" x14ac:dyDescent="0.2">
      <c r="B48" s="218"/>
      <c r="C48" s="13" t="str">
        <f>IF(F47="","",IF(D48=2,"○","×"))</f>
        <v/>
      </c>
      <c r="D48" s="2">
        <f>Z42</f>
        <v>0</v>
      </c>
      <c r="F48" s="2" t="str">
        <f>IF(X42="","",X42)</f>
        <v/>
      </c>
      <c r="G48" s="2" t="s">
        <v>6</v>
      </c>
      <c r="H48" s="2" t="str">
        <f>IF(V42="","",V42)</f>
        <v/>
      </c>
      <c r="I48" s="3">
        <f t="shared" si="32"/>
        <v>0</v>
      </c>
      <c r="K48" s="13" t="str">
        <f>IF(N47="","",IF(L48=2,"○","×"))</f>
        <v>×</v>
      </c>
      <c r="L48" s="2">
        <f>Z45</f>
        <v>0</v>
      </c>
      <c r="N48" s="2">
        <f>IF(X45="","",X45)</f>
        <v>13</v>
      </c>
      <c r="O48" s="2" t="s">
        <v>6</v>
      </c>
      <c r="P48" s="2">
        <f>IF(V45="","",V45)</f>
        <v>25</v>
      </c>
      <c r="Q48" s="3">
        <f t="shared" si="34"/>
        <v>1</v>
      </c>
      <c r="R48" s="2">
        <f>T45</f>
        <v>2</v>
      </c>
      <c r="S48" s="223"/>
      <c r="T48" s="224"/>
      <c r="U48" s="224"/>
      <c r="V48" s="224"/>
      <c r="W48" s="224"/>
      <c r="X48" s="224"/>
      <c r="Y48" s="224"/>
      <c r="Z48" s="225"/>
      <c r="AA48" s="2" t="str">
        <f>IF(AD47="","",IF(AB48=2,"○","×"))</f>
        <v>○</v>
      </c>
      <c r="AB48" s="2">
        <f>SUM(AC47:AC49)</f>
        <v>2</v>
      </c>
      <c r="AC48" s="3">
        <f t="shared" si="26"/>
        <v>1</v>
      </c>
      <c r="AD48" s="14">
        <v>25</v>
      </c>
      <c r="AE48" s="2" t="s">
        <v>6</v>
      </c>
      <c r="AF48" s="14">
        <v>16</v>
      </c>
      <c r="AG48" s="3">
        <f t="shared" si="27"/>
        <v>0</v>
      </c>
      <c r="AH48" s="2">
        <f>SUM(AG47:AG49)</f>
        <v>0</v>
      </c>
      <c r="AI48" s="264"/>
      <c r="AJ48" s="267"/>
      <c r="AK48" s="267"/>
      <c r="AL48" s="264"/>
      <c r="AM48" s="261"/>
      <c r="AO48" s="218"/>
      <c r="AP48" s="13" t="str">
        <f>IF(AS47="","",IF(AQ48=2,"○","×"))</f>
        <v/>
      </c>
      <c r="AQ48" s="2">
        <f>BM42</f>
        <v>0</v>
      </c>
      <c r="AS48" s="2" t="str">
        <f>IF(BK42="","",BK42)</f>
        <v/>
      </c>
      <c r="AT48" s="2" t="s">
        <v>6</v>
      </c>
      <c r="AU48" s="2" t="str">
        <f>IF(BI42="","",BI42)</f>
        <v/>
      </c>
      <c r="AV48" s="3">
        <f t="shared" si="33"/>
        <v>0</v>
      </c>
      <c r="AX48" s="13" t="str">
        <f>IF(BA47="","",IF(AY48=2,"○","×"))</f>
        <v>×</v>
      </c>
      <c r="AY48" s="2">
        <f>BM45</f>
        <v>1</v>
      </c>
      <c r="BA48" s="2">
        <f>IF(BK45="","",BK45)</f>
        <v>14</v>
      </c>
      <c r="BB48" s="2" t="s">
        <v>6</v>
      </c>
      <c r="BC48" s="2">
        <f>IF(BI45="","",BI45)</f>
        <v>25</v>
      </c>
      <c r="BD48" s="3">
        <f t="shared" si="35"/>
        <v>1</v>
      </c>
      <c r="BE48" s="2">
        <f>BG45</f>
        <v>2</v>
      </c>
      <c r="BF48" s="223"/>
      <c r="BG48" s="224"/>
      <c r="BH48" s="224"/>
      <c r="BI48" s="224"/>
      <c r="BJ48" s="224"/>
      <c r="BK48" s="224"/>
      <c r="BL48" s="224"/>
      <c r="BM48" s="225"/>
      <c r="BN48" s="2" t="str">
        <f>IF(BQ47="","",IF(BO48=2,"○","×"))</f>
        <v>○</v>
      </c>
      <c r="BO48" s="2">
        <f>SUM(BP47:BP49)</f>
        <v>2</v>
      </c>
      <c r="BP48" s="3">
        <f t="shared" si="30"/>
        <v>1</v>
      </c>
      <c r="BQ48" s="14">
        <v>25</v>
      </c>
      <c r="BR48" s="2" t="s">
        <v>6</v>
      </c>
      <c r="BS48" s="14">
        <v>11</v>
      </c>
      <c r="BT48" s="3">
        <f t="shared" si="31"/>
        <v>0</v>
      </c>
      <c r="BU48" s="2">
        <f>SUM(BT47:BT49)</f>
        <v>0</v>
      </c>
      <c r="BV48" s="264"/>
      <c r="BW48" s="267"/>
      <c r="BX48" s="267"/>
      <c r="BY48" s="264"/>
      <c r="BZ48" s="261"/>
    </row>
    <row r="49" spans="2:78" ht="18" customHeight="1" x14ac:dyDescent="0.2">
      <c r="B49" s="219"/>
      <c r="C49" s="16"/>
      <c r="D49" s="16"/>
      <c r="E49" s="16"/>
      <c r="F49" s="16" t="str">
        <f>IF(X43="","",X43)</f>
        <v/>
      </c>
      <c r="G49" s="16" t="s">
        <v>6</v>
      </c>
      <c r="H49" s="16" t="str">
        <f>IF(V43="","",V43)</f>
        <v/>
      </c>
      <c r="I49" s="3">
        <f t="shared" si="32"/>
        <v>0</v>
      </c>
      <c r="J49" s="16"/>
      <c r="K49" s="20"/>
      <c r="L49" s="16"/>
      <c r="M49" s="16"/>
      <c r="N49" s="16" t="str">
        <f>IF(X46="","",X46)</f>
        <v/>
      </c>
      <c r="O49" s="16" t="s">
        <v>6</v>
      </c>
      <c r="P49" s="16" t="str">
        <f>IF(V46="","",V46)</f>
        <v/>
      </c>
      <c r="Q49" s="18">
        <f t="shared" si="34"/>
        <v>0</v>
      </c>
      <c r="R49" s="16"/>
      <c r="S49" s="226"/>
      <c r="T49" s="227"/>
      <c r="U49" s="227"/>
      <c r="V49" s="227"/>
      <c r="W49" s="227"/>
      <c r="X49" s="227"/>
      <c r="Y49" s="227"/>
      <c r="Z49" s="228"/>
      <c r="AA49" s="26" t="s">
        <v>187</v>
      </c>
      <c r="AB49" s="16"/>
      <c r="AC49" s="18">
        <f t="shared" si="26"/>
        <v>0</v>
      </c>
      <c r="AD49" s="17"/>
      <c r="AE49" s="16" t="s">
        <v>6</v>
      </c>
      <c r="AF49" s="17"/>
      <c r="AG49" s="18">
        <f t="shared" si="27"/>
        <v>0</v>
      </c>
      <c r="AH49" s="16"/>
      <c r="AI49" s="265"/>
      <c r="AJ49" s="268"/>
      <c r="AK49" s="268"/>
      <c r="AL49" s="265"/>
      <c r="AM49" s="262"/>
      <c r="AO49" s="219"/>
      <c r="AP49" s="16"/>
      <c r="AQ49" s="16"/>
      <c r="AR49" s="16"/>
      <c r="AS49" s="16" t="str">
        <f>IF(BK43="","",BK43)</f>
        <v/>
      </c>
      <c r="AT49" s="16" t="s">
        <v>6</v>
      </c>
      <c r="AU49" s="16" t="str">
        <f>IF(BI43="","",BI43)</f>
        <v/>
      </c>
      <c r="AV49" s="3">
        <f t="shared" si="33"/>
        <v>0</v>
      </c>
      <c r="AW49" s="16"/>
      <c r="AX49" s="20"/>
      <c r="AY49" s="16"/>
      <c r="AZ49" s="16"/>
      <c r="BA49" s="16">
        <f>IF(BK46="","",BK46)</f>
        <v>23</v>
      </c>
      <c r="BB49" s="16" t="s">
        <v>6</v>
      </c>
      <c r="BC49" s="16">
        <f>IF(BI46="","",BI46)</f>
        <v>25</v>
      </c>
      <c r="BD49" s="18">
        <f t="shared" si="35"/>
        <v>1</v>
      </c>
      <c r="BE49" s="16"/>
      <c r="BF49" s="226"/>
      <c r="BG49" s="227"/>
      <c r="BH49" s="227"/>
      <c r="BI49" s="227"/>
      <c r="BJ49" s="227"/>
      <c r="BK49" s="227"/>
      <c r="BL49" s="227"/>
      <c r="BM49" s="228"/>
      <c r="BN49" s="26" t="s">
        <v>9</v>
      </c>
      <c r="BO49" s="16"/>
      <c r="BP49" s="18">
        <f t="shared" si="30"/>
        <v>0</v>
      </c>
      <c r="BQ49" s="17"/>
      <c r="BR49" s="16" t="s">
        <v>6</v>
      </c>
      <c r="BS49" s="17"/>
      <c r="BT49" s="18">
        <f t="shared" si="31"/>
        <v>0</v>
      </c>
      <c r="BU49" s="16"/>
      <c r="BV49" s="265"/>
      <c r="BW49" s="268"/>
      <c r="BX49" s="268"/>
      <c r="BY49" s="265"/>
      <c r="BZ49" s="262"/>
    </row>
    <row r="50" spans="2:78" ht="18" customHeight="1" x14ac:dyDescent="0.2">
      <c r="B50" s="217" t="s">
        <v>170</v>
      </c>
      <c r="C50" s="9"/>
      <c r="D50" s="9"/>
      <c r="E50" s="9"/>
      <c r="F50" s="2">
        <f>IF(AF41="","",AF41)</f>
        <v>5</v>
      </c>
      <c r="G50" s="9" t="s">
        <v>6</v>
      </c>
      <c r="H50" s="2">
        <f>IF(AD41="","",AD41)</f>
        <v>25</v>
      </c>
      <c r="I50" s="3">
        <f t="shared" si="32"/>
        <v>1</v>
      </c>
      <c r="J50" s="9"/>
      <c r="K50" s="8"/>
      <c r="L50" s="9"/>
      <c r="M50" s="9"/>
      <c r="N50" s="9" t="str">
        <f>IF(AF44="","",AF44)</f>
        <v/>
      </c>
      <c r="O50" s="9" t="s">
        <v>6</v>
      </c>
      <c r="P50" s="9" t="str">
        <f>IF(AD44="","",AD44)</f>
        <v/>
      </c>
      <c r="Q50" s="10">
        <f t="shared" si="34"/>
        <v>0</v>
      </c>
      <c r="R50" s="9"/>
      <c r="S50" s="8"/>
      <c r="T50" s="9"/>
      <c r="U50" s="9"/>
      <c r="V50" s="9">
        <f>IF(AF47="","",AF47)</f>
        <v>14</v>
      </c>
      <c r="W50" s="9" t="s">
        <v>6</v>
      </c>
      <c r="X50" s="9">
        <f>IF(AD47="","",AD47)</f>
        <v>25</v>
      </c>
      <c r="Y50" s="10">
        <f>IF(X50&gt;V50,1,0)</f>
        <v>1</v>
      </c>
      <c r="Z50" s="12"/>
      <c r="AA50" s="221"/>
      <c r="AB50" s="221"/>
      <c r="AC50" s="221"/>
      <c r="AD50" s="221"/>
      <c r="AE50" s="221"/>
      <c r="AF50" s="221"/>
      <c r="AG50" s="221"/>
      <c r="AH50" s="221"/>
      <c r="AI50" s="263">
        <f>COUNTIF(C50:AH52,"○")</f>
        <v>0</v>
      </c>
      <c r="AJ50" s="266">
        <f>(D51+L51+T51+AB51)/(J51+R51+Z51+AH51)</f>
        <v>0</v>
      </c>
      <c r="AK50" s="266">
        <f>(SUM(F50:F52)+SUM(N50:N52)+SUM(V50:V52)+SUM(AD50:AD52))/(SUM(H50:H52)+SUM(P50:P52)+SUM(X50:X52)+SUM(AF50:AF52))</f>
        <v>0.42</v>
      </c>
      <c r="AL50" s="263">
        <f>AI50*1000000+AJ50*1000+AK50</f>
        <v>0.42</v>
      </c>
      <c r="AM50" s="260">
        <v>4</v>
      </c>
      <c r="AO50" s="217" t="s">
        <v>16</v>
      </c>
      <c r="AP50" s="9"/>
      <c r="AQ50" s="9"/>
      <c r="AR50" s="9"/>
      <c r="AS50" s="2">
        <f>IF(BS41="","",BS41)</f>
        <v>4</v>
      </c>
      <c r="AT50" s="9" t="s">
        <v>6</v>
      </c>
      <c r="AU50" s="2">
        <f>IF(BQ41="","",BQ41)</f>
        <v>25</v>
      </c>
      <c r="AV50" s="3">
        <f t="shared" si="33"/>
        <v>1</v>
      </c>
      <c r="AW50" s="9"/>
      <c r="AX50" s="8"/>
      <c r="AY50" s="9"/>
      <c r="AZ50" s="9"/>
      <c r="BA50" s="9" t="str">
        <f>IF(BS44="","",BS44)</f>
        <v/>
      </c>
      <c r="BB50" s="9" t="s">
        <v>6</v>
      </c>
      <c r="BC50" s="9" t="str">
        <f>IF(BQ44="","",BQ44)</f>
        <v/>
      </c>
      <c r="BD50" s="10">
        <f t="shared" si="35"/>
        <v>0</v>
      </c>
      <c r="BE50" s="9"/>
      <c r="BF50" s="8"/>
      <c r="BG50" s="9"/>
      <c r="BH50" s="9"/>
      <c r="BI50" s="9">
        <f>IF(BS47="","",BS47)</f>
        <v>15</v>
      </c>
      <c r="BJ50" s="9" t="s">
        <v>6</v>
      </c>
      <c r="BK50" s="9">
        <f>IF(BQ47="","",BQ47)</f>
        <v>25</v>
      </c>
      <c r="BL50" s="10">
        <f>IF(BK50&gt;BI50,1,0)</f>
        <v>1</v>
      </c>
      <c r="BM50" s="12"/>
      <c r="BN50" s="221"/>
      <c r="BO50" s="221"/>
      <c r="BP50" s="221"/>
      <c r="BQ50" s="221"/>
      <c r="BR50" s="221"/>
      <c r="BS50" s="221"/>
      <c r="BT50" s="221"/>
      <c r="BU50" s="221"/>
      <c r="BV50" s="263">
        <f>COUNTIF(AP50:BU52,"○")</f>
        <v>0</v>
      </c>
      <c r="BW50" s="266">
        <f>(AQ51+AY51+BG51+BO51)/(AW51+BE51+BM51+BU51)</f>
        <v>0</v>
      </c>
      <c r="BX50" s="266">
        <f>(SUM(AS50:AS52)+SUM(BA50:BA52)+SUM(BI50:BI52)+SUM(BQ50:BQ52))/(SUM(AU50:AU52)+SUM(BC50:BC52)+SUM(BK50:BK52)+SUM(BS50:BS52))</f>
        <v>0.36</v>
      </c>
      <c r="BY50" s="263">
        <f>BV50*1000000+BW50*1000+BX50</f>
        <v>0.36</v>
      </c>
      <c r="BZ50" s="260">
        <v>4</v>
      </c>
    </row>
    <row r="51" spans="2:78" ht="18" customHeight="1" x14ac:dyDescent="0.2">
      <c r="B51" s="218"/>
      <c r="C51" s="13" t="str">
        <f>IF(F50="","",IF(D51=2,"○","×"))</f>
        <v>×</v>
      </c>
      <c r="D51" s="2">
        <f>AH42</f>
        <v>0</v>
      </c>
      <c r="F51" s="2">
        <f>IF(AF42="","",AF42)</f>
        <v>7</v>
      </c>
      <c r="G51" s="2" t="s">
        <v>6</v>
      </c>
      <c r="H51" s="2">
        <f>IF(AD42="","",AD42)</f>
        <v>25</v>
      </c>
      <c r="I51" s="3">
        <f t="shared" si="32"/>
        <v>1</v>
      </c>
      <c r="J51" s="2">
        <f>AB42</f>
        <v>2</v>
      </c>
      <c r="K51" s="13" t="str">
        <f>IF(N50="","",IF(L51=2,"○","×"))</f>
        <v/>
      </c>
      <c r="L51" s="2">
        <f>AH45</f>
        <v>0</v>
      </c>
      <c r="N51" s="2" t="str">
        <f>IF(AF45="","",AF45)</f>
        <v/>
      </c>
      <c r="O51" s="2" t="s">
        <v>6</v>
      </c>
      <c r="P51" s="2" t="str">
        <f>IF(AD45="","",AD45)</f>
        <v/>
      </c>
      <c r="Q51" s="3">
        <f t="shared" si="34"/>
        <v>0</v>
      </c>
      <c r="R51" s="2">
        <f>AB45</f>
        <v>0</v>
      </c>
      <c r="S51" s="13" t="str">
        <f>IF(V50="","",IF(T51=2,"○","×"))</f>
        <v>×</v>
      </c>
      <c r="T51" s="2">
        <f>AH48</f>
        <v>0</v>
      </c>
      <c r="V51" s="2">
        <f>IF(AF48="","",AF48)</f>
        <v>16</v>
      </c>
      <c r="W51" s="2" t="s">
        <v>6</v>
      </c>
      <c r="X51" s="2">
        <f>IF(AD48="","",AD48)</f>
        <v>25</v>
      </c>
      <c r="Y51" s="3">
        <f>IF(X51&gt;V51,1,0)</f>
        <v>1</v>
      </c>
      <c r="Z51" s="15">
        <f>AB48</f>
        <v>2</v>
      </c>
      <c r="AA51" s="224"/>
      <c r="AB51" s="224"/>
      <c r="AC51" s="224"/>
      <c r="AD51" s="224"/>
      <c r="AE51" s="224"/>
      <c r="AF51" s="224"/>
      <c r="AG51" s="224"/>
      <c r="AH51" s="224"/>
      <c r="AI51" s="264"/>
      <c r="AJ51" s="267"/>
      <c r="AK51" s="267"/>
      <c r="AL51" s="264"/>
      <c r="AM51" s="261"/>
      <c r="AO51" s="218"/>
      <c r="AP51" s="13" t="str">
        <f>IF(AS50="","",IF(AQ51=2,"○","×"))</f>
        <v>×</v>
      </c>
      <c r="AQ51" s="2">
        <f>BU42</f>
        <v>0</v>
      </c>
      <c r="AS51" s="2">
        <f>IF(BS42="","",BS42)</f>
        <v>6</v>
      </c>
      <c r="AT51" s="2" t="s">
        <v>6</v>
      </c>
      <c r="AU51" s="2">
        <f>IF(BQ42="","",BQ42)</f>
        <v>25</v>
      </c>
      <c r="AV51" s="3">
        <f t="shared" si="33"/>
        <v>1</v>
      </c>
      <c r="AW51" s="2">
        <f>BO42</f>
        <v>2</v>
      </c>
      <c r="AX51" s="13" t="str">
        <f>IF(BA50="","",IF(AY51=2,"○","×"))</f>
        <v/>
      </c>
      <c r="AY51" s="2">
        <f>BU45</f>
        <v>0</v>
      </c>
      <c r="BA51" s="2" t="str">
        <f>IF(BS45="","",BS45)</f>
        <v/>
      </c>
      <c r="BB51" s="2" t="s">
        <v>6</v>
      </c>
      <c r="BC51" s="2" t="str">
        <f>IF(BQ45="","",BQ45)</f>
        <v/>
      </c>
      <c r="BD51" s="3">
        <f t="shared" si="35"/>
        <v>0</v>
      </c>
      <c r="BE51" s="2">
        <f>BO45</f>
        <v>0</v>
      </c>
      <c r="BF51" s="13" t="str">
        <f>IF(BI50="","",IF(BG51=2,"○","×"))</f>
        <v>×</v>
      </c>
      <c r="BG51" s="2">
        <f>BU48</f>
        <v>0</v>
      </c>
      <c r="BI51" s="2">
        <f>IF(BS48="","",BS48)</f>
        <v>11</v>
      </c>
      <c r="BJ51" s="2" t="s">
        <v>6</v>
      </c>
      <c r="BK51" s="2">
        <f>IF(BQ48="","",BQ48)</f>
        <v>25</v>
      </c>
      <c r="BL51" s="3">
        <f>IF(BK51&gt;BI51,1,0)</f>
        <v>1</v>
      </c>
      <c r="BM51" s="15">
        <f>BO48</f>
        <v>2</v>
      </c>
      <c r="BN51" s="224"/>
      <c r="BO51" s="224"/>
      <c r="BP51" s="224"/>
      <c r="BQ51" s="224"/>
      <c r="BR51" s="224"/>
      <c r="BS51" s="224"/>
      <c r="BT51" s="224"/>
      <c r="BU51" s="224"/>
      <c r="BV51" s="264"/>
      <c r="BW51" s="267"/>
      <c r="BX51" s="267"/>
      <c r="BY51" s="264"/>
      <c r="BZ51" s="261"/>
    </row>
    <row r="52" spans="2:78" ht="18" customHeight="1" x14ac:dyDescent="0.2">
      <c r="B52" s="219"/>
      <c r="C52" s="16"/>
      <c r="D52" s="16"/>
      <c r="E52" s="16"/>
      <c r="F52" s="16" t="str">
        <f>IF(AF43="","",AF43)</f>
        <v/>
      </c>
      <c r="G52" s="16" t="s">
        <v>6</v>
      </c>
      <c r="H52" s="16" t="str">
        <f>IF(AD43="","",AD43)</f>
        <v/>
      </c>
      <c r="I52" s="18">
        <f t="shared" si="32"/>
        <v>0</v>
      </c>
      <c r="J52" s="16"/>
      <c r="K52" s="20"/>
      <c r="L52" s="16"/>
      <c r="M52" s="16"/>
      <c r="N52" s="16" t="str">
        <f>IF(AF46="","",AF46)</f>
        <v/>
      </c>
      <c r="O52" s="16" t="s">
        <v>6</v>
      </c>
      <c r="P52" s="16" t="str">
        <f>IF(AD46="","",AD46)</f>
        <v/>
      </c>
      <c r="Q52" s="18">
        <f t="shared" si="34"/>
        <v>0</v>
      </c>
      <c r="R52" s="16"/>
      <c r="S52" s="20"/>
      <c r="T52" s="16"/>
      <c r="U52" s="16"/>
      <c r="V52" s="16" t="str">
        <f>IF(AF49="","",AF49)</f>
        <v/>
      </c>
      <c r="W52" s="16" t="s">
        <v>6</v>
      </c>
      <c r="X52" s="16" t="str">
        <f>IF(AD49="","",AD49)</f>
        <v/>
      </c>
      <c r="Y52" s="18">
        <f>IF(X52&gt;V52,1,0)</f>
        <v>0</v>
      </c>
      <c r="Z52" s="19"/>
      <c r="AA52" s="227"/>
      <c r="AB52" s="227"/>
      <c r="AC52" s="227"/>
      <c r="AD52" s="227"/>
      <c r="AE52" s="227"/>
      <c r="AF52" s="227"/>
      <c r="AG52" s="227"/>
      <c r="AH52" s="227"/>
      <c r="AI52" s="265"/>
      <c r="AJ52" s="268"/>
      <c r="AK52" s="268"/>
      <c r="AL52" s="265"/>
      <c r="AM52" s="262"/>
      <c r="AO52" s="219"/>
      <c r="AP52" s="16"/>
      <c r="AQ52" s="16"/>
      <c r="AR52" s="16"/>
      <c r="AS52" s="16" t="str">
        <f>IF(BS43="","",BS43)</f>
        <v/>
      </c>
      <c r="AT52" s="16" t="s">
        <v>6</v>
      </c>
      <c r="AU52" s="16" t="str">
        <f>IF(BQ43="","",BQ43)</f>
        <v/>
      </c>
      <c r="AV52" s="18">
        <f t="shared" si="33"/>
        <v>0</v>
      </c>
      <c r="AW52" s="16"/>
      <c r="AX52" s="20"/>
      <c r="AY52" s="16"/>
      <c r="AZ52" s="16"/>
      <c r="BA52" s="16" t="str">
        <f>IF(BS46="","",BS46)</f>
        <v/>
      </c>
      <c r="BB52" s="16" t="s">
        <v>6</v>
      </c>
      <c r="BC52" s="16" t="str">
        <f>IF(BQ46="","",BQ46)</f>
        <v/>
      </c>
      <c r="BD52" s="18">
        <f t="shared" si="35"/>
        <v>0</v>
      </c>
      <c r="BE52" s="16"/>
      <c r="BF52" s="20"/>
      <c r="BG52" s="16"/>
      <c r="BH52" s="16"/>
      <c r="BI52" s="16" t="str">
        <f>IF(BS49="","",BS49)</f>
        <v/>
      </c>
      <c r="BJ52" s="16" t="s">
        <v>6</v>
      </c>
      <c r="BK52" s="16" t="str">
        <f>IF(BQ49="","",BQ49)</f>
        <v/>
      </c>
      <c r="BL52" s="18">
        <f>IF(BK52&gt;BI52,1,0)</f>
        <v>0</v>
      </c>
      <c r="BM52" s="19"/>
      <c r="BN52" s="227"/>
      <c r="BO52" s="227"/>
      <c r="BP52" s="227"/>
      <c r="BQ52" s="227"/>
      <c r="BR52" s="227"/>
      <c r="BS52" s="227"/>
      <c r="BT52" s="227"/>
      <c r="BU52" s="227"/>
      <c r="BV52" s="265"/>
      <c r="BW52" s="268"/>
      <c r="BX52" s="268"/>
      <c r="BY52" s="265"/>
      <c r="BZ52" s="262"/>
    </row>
    <row r="53" spans="2:78" ht="18" customHeight="1" x14ac:dyDescent="0.2"/>
    <row r="54" spans="2:78" ht="18" customHeight="1" x14ac:dyDescent="0.2">
      <c r="B54" s="21"/>
      <c r="C54" s="275" t="s">
        <v>17</v>
      </c>
      <c r="D54" s="275"/>
      <c r="E54" s="275"/>
      <c r="F54" s="275"/>
      <c r="G54" s="275"/>
      <c r="H54" s="275"/>
      <c r="I54" s="275"/>
      <c r="J54" s="275"/>
      <c r="K54" s="275" t="s">
        <v>18</v>
      </c>
      <c r="L54" s="275"/>
      <c r="M54" s="275"/>
      <c r="N54" s="275"/>
      <c r="O54" s="275"/>
      <c r="P54" s="275"/>
      <c r="Q54" s="275"/>
      <c r="R54" s="275"/>
      <c r="S54" s="270" t="s">
        <v>19</v>
      </c>
      <c r="T54" s="271"/>
      <c r="U54" s="271"/>
      <c r="V54" s="271"/>
      <c r="W54" s="271"/>
      <c r="X54" s="271"/>
      <c r="Y54" s="271"/>
      <c r="Z54" s="272"/>
      <c r="AA54" s="270" t="s">
        <v>20</v>
      </c>
      <c r="AB54" s="271"/>
      <c r="AC54" s="271"/>
      <c r="AD54" s="271"/>
      <c r="AE54" s="271"/>
      <c r="AF54" s="271"/>
      <c r="AG54" s="271"/>
      <c r="AH54" s="272"/>
      <c r="AI54" s="13"/>
      <c r="AO54" s="21"/>
      <c r="AP54" s="275" t="s">
        <v>17</v>
      </c>
      <c r="AQ54" s="275"/>
      <c r="AR54" s="275"/>
      <c r="AS54" s="275"/>
      <c r="AT54" s="275"/>
      <c r="AU54" s="275"/>
      <c r="AV54" s="275"/>
      <c r="AW54" s="275"/>
      <c r="AX54" s="275" t="s">
        <v>18</v>
      </c>
      <c r="AY54" s="275"/>
      <c r="AZ54" s="275"/>
      <c r="BA54" s="275"/>
      <c r="BB54" s="275"/>
      <c r="BC54" s="275"/>
      <c r="BD54" s="275"/>
      <c r="BE54" s="275"/>
      <c r="BF54" s="270" t="s">
        <v>19</v>
      </c>
      <c r="BG54" s="271"/>
      <c r="BH54" s="271"/>
      <c r="BI54" s="271"/>
      <c r="BJ54" s="271"/>
      <c r="BK54" s="271"/>
      <c r="BL54" s="271"/>
      <c r="BM54" s="272"/>
      <c r="BN54" s="270" t="s">
        <v>20</v>
      </c>
      <c r="BO54" s="271"/>
      <c r="BP54" s="271"/>
      <c r="BQ54" s="271"/>
      <c r="BR54" s="271"/>
      <c r="BS54" s="271"/>
      <c r="BT54" s="271"/>
      <c r="BU54" s="272"/>
      <c r="BV54" s="13"/>
    </row>
    <row r="55" spans="2:78" ht="18" customHeight="1" x14ac:dyDescent="0.2">
      <c r="B55" s="21" t="s">
        <v>32</v>
      </c>
      <c r="C55" s="275" t="s">
        <v>200</v>
      </c>
      <c r="D55" s="275"/>
      <c r="E55" s="275"/>
      <c r="F55" s="275"/>
      <c r="G55" s="275"/>
      <c r="H55" s="275"/>
      <c r="I55" s="275"/>
      <c r="J55" s="275"/>
      <c r="K55" s="275" t="s">
        <v>5</v>
      </c>
      <c r="L55" s="275"/>
      <c r="M55" s="275"/>
      <c r="N55" s="275"/>
      <c r="O55" s="275"/>
      <c r="P55" s="275"/>
      <c r="Q55" s="275"/>
      <c r="R55" s="275"/>
      <c r="S55" s="276" t="s">
        <v>201</v>
      </c>
      <c r="T55" s="277"/>
      <c r="U55" s="277"/>
      <c r="V55" s="277"/>
      <c r="W55" s="277"/>
      <c r="X55" s="277"/>
      <c r="Y55" s="277"/>
      <c r="Z55" s="278"/>
      <c r="AA55" s="276" t="s">
        <v>142</v>
      </c>
      <c r="AB55" s="277"/>
      <c r="AC55" s="277"/>
      <c r="AD55" s="277"/>
      <c r="AE55" s="277"/>
      <c r="AF55" s="277"/>
      <c r="AG55" s="277"/>
      <c r="AH55" s="278"/>
      <c r="AI55" s="13"/>
      <c r="AO55" s="21" t="s">
        <v>31</v>
      </c>
      <c r="AP55" s="275" t="s">
        <v>192</v>
      </c>
      <c r="AQ55" s="275"/>
      <c r="AR55" s="275"/>
      <c r="AS55" s="275"/>
      <c r="AT55" s="275"/>
      <c r="AU55" s="275"/>
      <c r="AV55" s="275"/>
      <c r="AW55" s="275"/>
      <c r="AX55" s="289" t="s">
        <v>193</v>
      </c>
      <c r="AY55" s="289"/>
      <c r="AZ55" s="289"/>
      <c r="BA55" s="289"/>
      <c r="BB55" s="289"/>
      <c r="BC55" s="289"/>
      <c r="BD55" s="289"/>
      <c r="BE55" s="289"/>
      <c r="BF55" s="270" t="s">
        <v>194</v>
      </c>
      <c r="BG55" s="271"/>
      <c r="BH55" s="271"/>
      <c r="BI55" s="271"/>
      <c r="BJ55" s="271"/>
      <c r="BK55" s="271"/>
      <c r="BL55" s="271"/>
      <c r="BM55" s="272"/>
      <c r="BN55" s="270" t="s">
        <v>143</v>
      </c>
      <c r="BO55" s="271"/>
      <c r="BP55" s="271"/>
      <c r="BQ55" s="271"/>
      <c r="BR55" s="271"/>
      <c r="BS55" s="271"/>
      <c r="BT55" s="271"/>
      <c r="BU55" s="272"/>
      <c r="BV55" s="13"/>
    </row>
    <row r="56" spans="2:78" ht="18" customHeight="1" x14ac:dyDescent="0.2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O56" s="22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</row>
    <row r="57" spans="2:78" ht="18" customHeight="1" x14ac:dyDescent="0.2">
      <c r="B57" s="1" t="s">
        <v>174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24"/>
      <c r="AO57" s="1" t="s">
        <v>176</v>
      </c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24"/>
    </row>
    <row r="58" spans="2:78" ht="18" customHeight="1" x14ac:dyDescent="0.2">
      <c r="B58" s="4"/>
      <c r="C58" s="269" t="str">
        <f>B59</f>
        <v>富士見</v>
      </c>
      <c r="D58" s="269"/>
      <c r="E58" s="269"/>
      <c r="F58" s="269"/>
      <c r="G58" s="269"/>
      <c r="H58" s="269"/>
      <c r="I58" s="269"/>
      <c r="J58" s="269"/>
      <c r="K58" s="273" t="str">
        <f>B62</f>
        <v>高陵</v>
      </c>
      <c r="L58" s="269"/>
      <c r="M58" s="269"/>
      <c r="N58" s="269"/>
      <c r="O58" s="269"/>
      <c r="P58" s="269"/>
      <c r="Q58" s="269"/>
      <c r="R58" s="269"/>
      <c r="S58" s="273" t="str">
        <f>B65</f>
        <v>箕輪</v>
      </c>
      <c r="T58" s="269"/>
      <c r="U58" s="269"/>
      <c r="V58" s="269"/>
      <c r="W58" s="269"/>
      <c r="X58" s="269"/>
      <c r="Y58" s="269"/>
      <c r="Z58" s="274"/>
      <c r="AA58" s="269" t="str">
        <f>B68</f>
        <v>飯田西</v>
      </c>
      <c r="AB58" s="269"/>
      <c r="AC58" s="269"/>
      <c r="AD58" s="269"/>
      <c r="AE58" s="269"/>
      <c r="AF58" s="269"/>
      <c r="AG58" s="269"/>
      <c r="AH58" s="269"/>
      <c r="AI58" s="5" t="s">
        <v>10</v>
      </c>
      <c r="AJ58" s="6" t="s">
        <v>11</v>
      </c>
      <c r="AK58" s="6" t="s">
        <v>12</v>
      </c>
      <c r="AL58" s="6" t="s">
        <v>13</v>
      </c>
      <c r="AM58" s="7" t="s">
        <v>14</v>
      </c>
      <c r="AO58" s="4"/>
      <c r="AP58" s="269" t="str">
        <f>AO59</f>
        <v>緑ヶ丘</v>
      </c>
      <c r="AQ58" s="269"/>
      <c r="AR58" s="269"/>
      <c r="AS58" s="269"/>
      <c r="AT58" s="269"/>
      <c r="AU58" s="269"/>
      <c r="AV58" s="269"/>
      <c r="AW58" s="269"/>
      <c r="AX58" s="273" t="str">
        <f>AO62</f>
        <v>岡谷南部</v>
      </c>
      <c r="AY58" s="269"/>
      <c r="AZ58" s="269"/>
      <c r="BA58" s="269"/>
      <c r="BB58" s="269"/>
      <c r="BC58" s="269"/>
      <c r="BD58" s="269"/>
      <c r="BE58" s="269"/>
      <c r="BF58" s="273" t="str">
        <f>AO65</f>
        <v>長峰</v>
      </c>
      <c r="BG58" s="269"/>
      <c r="BH58" s="269"/>
      <c r="BI58" s="269"/>
      <c r="BJ58" s="269"/>
      <c r="BK58" s="269"/>
      <c r="BL58" s="269"/>
      <c r="BM58" s="274"/>
      <c r="BN58" s="269" t="str">
        <f>AO68</f>
        <v>西箕輪</v>
      </c>
      <c r="BO58" s="269"/>
      <c r="BP58" s="269"/>
      <c r="BQ58" s="269"/>
      <c r="BR58" s="269"/>
      <c r="BS58" s="269"/>
      <c r="BT58" s="269"/>
      <c r="BU58" s="269"/>
      <c r="BV58" s="5" t="s">
        <v>10</v>
      </c>
      <c r="BW58" s="6" t="s">
        <v>11</v>
      </c>
      <c r="BX58" s="6" t="s">
        <v>12</v>
      </c>
      <c r="BY58" s="6" t="s">
        <v>13</v>
      </c>
      <c r="BZ58" s="7" t="s">
        <v>14</v>
      </c>
    </row>
    <row r="59" spans="2:78" ht="18" customHeight="1" x14ac:dyDescent="0.2">
      <c r="B59" s="217" t="s">
        <v>21</v>
      </c>
      <c r="C59" s="220"/>
      <c r="D59" s="221"/>
      <c r="E59" s="221"/>
      <c r="F59" s="221"/>
      <c r="G59" s="221"/>
      <c r="H59" s="221"/>
      <c r="I59" s="221"/>
      <c r="J59" s="221"/>
      <c r="K59" s="8"/>
      <c r="L59" s="9"/>
      <c r="M59" s="10">
        <f>IF(N59&gt;P59,1,0)</f>
        <v>1</v>
      </c>
      <c r="N59" s="11">
        <v>25</v>
      </c>
      <c r="O59" s="9" t="s">
        <v>6</v>
      </c>
      <c r="P59" s="11">
        <v>18</v>
      </c>
      <c r="Q59" s="10">
        <f>IF(P59&gt;N59,1,0)</f>
        <v>0</v>
      </c>
      <c r="R59" s="9"/>
      <c r="S59" s="8"/>
      <c r="T59" s="9"/>
      <c r="U59" s="10">
        <f t="shared" ref="U59:U64" si="36">IF(V59&gt;X59,1,0)</f>
        <v>0</v>
      </c>
      <c r="V59" s="11"/>
      <c r="W59" s="9" t="s">
        <v>6</v>
      </c>
      <c r="X59" s="11"/>
      <c r="Y59" s="10">
        <f t="shared" ref="Y59:Y64" si="37">IF(X59&gt;V59,1,0)</f>
        <v>0</v>
      </c>
      <c r="Z59" s="12"/>
      <c r="AA59" s="9"/>
      <c r="AB59" s="9"/>
      <c r="AC59" s="10">
        <f t="shared" ref="AC59:AC67" si="38">IF(AD59&gt;AF59,1,0)</f>
        <v>1</v>
      </c>
      <c r="AD59" s="11">
        <v>25</v>
      </c>
      <c r="AE59" s="9" t="s">
        <v>6</v>
      </c>
      <c r="AF59" s="11">
        <v>12</v>
      </c>
      <c r="AG59" s="10">
        <f t="shared" ref="AG59:AG67" si="39">IF(AF59&gt;AD59,1,0)</f>
        <v>0</v>
      </c>
      <c r="AH59" s="9"/>
      <c r="AI59" s="263">
        <f>COUNTIF(C59:AH61,"○")</f>
        <v>2</v>
      </c>
      <c r="AJ59" s="266" t="s">
        <v>53</v>
      </c>
      <c r="AK59" s="266">
        <f>(SUM(F59:F61)+SUM(N59:N61)+SUM(V59:V61)+SUM(AD59:AD61))/(SUM(H59:H61)+SUM(P59:P61)+SUM(X59:X61)+SUM(AF59:AF61))</f>
        <v>2.0408163265306123</v>
      </c>
      <c r="AL59" s="263" t="e">
        <f>AI59*1000000+AJ59*1000+AK59</f>
        <v>#VALUE!</v>
      </c>
      <c r="AM59" s="260">
        <v>1</v>
      </c>
      <c r="AO59" s="217" t="s">
        <v>40</v>
      </c>
      <c r="AP59" s="220"/>
      <c r="AQ59" s="221"/>
      <c r="AR59" s="221"/>
      <c r="AS59" s="221"/>
      <c r="AT59" s="221"/>
      <c r="AU59" s="221"/>
      <c r="AV59" s="221"/>
      <c r="AW59" s="221"/>
      <c r="AX59" s="8"/>
      <c r="AY59" s="9"/>
      <c r="AZ59" s="10">
        <f>IF(BA59&gt;BC59,1,0)</f>
        <v>1</v>
      </c>
      <c r="BA59" s="11">
        <v>25</v>
      </c>
      <c r="BB59" s="9" t="s">
        <v>6</v>
      </c>
      <c r="BC59" s="11">
        <v>17</v>
      </c>
      <c r="BD59" s="10">
        <f>IF(BC59&gt;BA59,1,0)</f>
        <v>0</v>
      </c>
      <c r="BE59" s="9"/>
      <c r="BF59" s="8"/>
      <c r="BG59" s="9"/>
      <c r="BH59" s="10">
        <f t="shared" ref="BH59:BH64" si="40">IF(BI59&gt;BK59,1,0)</f>
        <v>0</v>
      </c>
      <c r="BI59" s="11"/>
      <c r="BJ59" s="9" t="s">
        <v>6</v>
      </c>
      <c r="BK59" s="11"/>
      <c r="BL59" s="10">
        <f t="shared" ref="BL59:BL64" si="41">IF(BK59&gt;BI59,1,0)</f>
        <v>0</v>
      </c>
      <c r="BM59" s="12"/>
      <c r="BN59" s="9"/>
      <c r="BO59" s="9"/>
      <c r="BP59" s="10">
        <f t="shared" ref="BP59:BP67" si="42">IF(BQ59&gt;BS59,1,0)</f>
        <v>1</v>
      </c>
      <c r="BQ59" s="11">
        <v>25</v>
      </c>
      <c r="BR59" s="9" t="s">
        <v>6</v>
      </c>
      <c r="BS59" s="11">
        <v>4</v>
      </c>
      <c r="BT59" s="10">
        <f t="shared" ref="BT59:BT67" si="43">IF(BS59&gt;BQ59,1,0)</f>
        <v>0</v>
      </c>
      <c r="BU59" s="9"/>
      <c r="BV59" s="263">
        <f>COUNTIF(AP59:BU61,"○")</f>
        <v>2</v>
      </c>
      <c r="BW59" s="266" t="s">
        <v>53</v>
      </c>
      <c r="BX59" s="266">
        <f>(SUM(AS59:AS61)+SUM(BA59:BA61)+SUM(BI59:BI61)+SUM(BQ59:BQ61))/(SUM(AU59:AU61)+SUM(BC59:BC61)+SUM(BK59:BK61)+SUM(BS59:BS61))</f>
        <v>2.6315789473684212</v>
      </c>
      <c r="BY59" s="263" t="e">
        <f>BV59*1000000+BW59*1000+BX59</f>
        <v>#VALUE!</v>
      </c>
      <c r="BZ59" s="260">
        <v>1</v>
      </c>
    </row>
    <row r="60" spans="2:78" ht="18" customHeight="1" x14ac:dyDescent="0.2">
      <c r="B60" s="218"/>
      <c r="C60" s="223"/>
      <c r="D60" s="224"/>
      <c r="E60" s="224"/>
      <c r="F60" s="224"/>
      <c r="G60" s="224"/>
      <c r="H60" s="224"/>
      <c r="I60" s="224"/>
      <c r="J60" s="224"/>
      <c r="K60" s="13" t="str">
        <f>IF(N59="","",IF(L60=2,"○","×"))</f>
        <v>○</v>
      </c>
      <c r="L60" s="2">
        <f>SUM(M59:M61)</f>
        <v>2</v>
      </c>
      <c r="M60" s="3">
        <f>IF(N60&gt;P60,1,0)</f>
        <v>1</v>
      </c>
      <c r="N60" s="14">
        <v>25</v>
      </c>
      <c r="O60" s="2" t="s">
        <v>6</v>
      </c>
      <c r="P60" s="14">
        <v>14</v>
      </c>
      <c r="Q60" s="3">
        <f>IF(P60&gt;N60,1,0)</f>
        <v>0</v>
      </c>
      <c r="R60" s="2">
        <f>SUM(Q59:Q61)</f>
        <v>0</v>
      </c>
      <c r="S60" s="13" t="str">
        <f>IF(V59="","",IF(T60=2,"○","×"))</f>
        <v/>
      </c>
      <c r="T60" s="2">
        <f>SUM(U59:U61)</f>
        <v>0</v>
      </c>
      <c r="U60" s="3">
        <f t="shared" si="36"/>
        <v>0</v>
      </c>
      <c r="V60" s="14"/>
      <c r="W60" s="2" t="s">
        <v>6</v>
      </c>
      <c r="X60" s="14"/>
      <c r="Y60" s="3">
        <f t="shared" si="37"/>
        <v>0</v>
      </c>
      <c r="Z60" s="15">
        <f>SUM(Y59:Y61)</f>
        <v>0</v>
      </c>
      <c r="AA60" s="2" t="str">
        <f>IF(AD59="","",IF(AB60=2,"○","×"))</f>
        <v>○</v>
      </c>
      <c r="AB60" s="2">
        <f>SUM(AC59:AC61)</f>
        <v>2</v>
      </c>
      <c r="AC60" s="3">
        <f t="shared" si="38"/>
        <v>1</v>
      </c>
      <c r="AD60" s="14">
        <v>25</v>
      </c>
      <c r="AE60" s="2" t="s">
        <v>6</v>
      </c>
      <c r="AF60" s="14">
        <v>5</v>
      </c>
      <c r="AG60" s="3">
        <f t="shared" si="39"/>
        <v>0</v>
      </c>
      <c r="AH60" s="2">
        <f>SUM(AG59:AG61)</f>
        <v>0</v>
      </c>
      <c r="AI60" s="264"/>
      <c r="AJ60" s="267"/>
      <c r="AK60" s="267"/>
      <c r="AL60" s="264"/>
      <c r="AM60" s="261"/>
      <c r="AO60" s="218"/>
      <c r="AP60" s="223"/>
      <c r="AQ60" s="224"/>
      <c r="AR60" s="224"/>
      <c r="AS60" s="224"/>
      <c r="AT60" s="224"/>
      <c r="AU60" s="224"/>
      <c r="AV60" s="224"/>
      <c r="AW60" s="224"/>
      <c r="AX60" s="13" t="str">
        <f>IF(BA59="","",IF(AY60=2,"○","×"))</f>
        <v>○</v>
      </c>
      <c r="AY60" s="2">
        <f>SUM(AZ59:AZ61)</f>
        <v>2</v>
      </c>
      <c r="AZ60" s="3">
        <f>IF(BA60&gt;BC60,1,0)</f>
        <v>1</v>
      </c>
      <c r="BA60" s="14">
        <v>25</v>
      </c>
      <c r="BB60" s="2" t="s">
        <v>6</v>
      </c>
      <c r="BC60" s="14">
        <v>8</v>
      </c>
      <c r="BD60" s="3">
        <f>IF(BC60&gt;BA60,1,0)</f>
        <v>0</v>
      </c>
      <c r="BE60" s="2">
        <f>SUM(BD59:BD61)</f>
        <v>0</v>
      </c>
      <c r="BF60" s="13" t="str">
        <f>IF(BI59="","",IF(BG60=2,"○","×"))</f>
        <v/>
      </c>
      <c r="BG60" s="2">
        <f>SUM(BH59:BH61)</f>
        <v>0</v>
      </c>
      <c r="BH60" s="3">
        <f t="shared" si="40"/>
        <v>0</v>
      </c>
      <c r="BI60" s="14"/>
      <c r="BJ60" s="2" t="s">
        <v>6</v>
      </c>
      <c r="BK60" s="14"/>
      <c r="BL60" s="3">
        <f t="shared" si="41"/>
        <v>0</v>
      </c>
      <c r="BM60" s="15">
        <f>SUM(BL59:BL61)</f>
        <v>0</v>
      </c>
      <c r="BN60" s="2" t="str">
        <f>IF(BQ59="","",IF(BO60=2,"○","×"))</f>
        <v>○</v>
      </c>
      <c r="BO60" s="2">
        <f>SUM(BP59:BP61)</f>
        <v>2</v>
      </c>
      <c r="BP60" s="3">
        <f t="shared" si="42"/>
        <v>1</v>
      </c>
      <c r="BQ60" s="14">
        <v>25</v>
      </c>
      <c r="BR60" s="2" t="s">
        <v>6</v>
      </c>
      <c r="BS60" s="14">
        <v>9</v>
      </c>
      <c r="BT60" s="3">
        <f t="shared" si="43"/>
        <v>0</v>
      </c>
      <c r="BU60" s="2">
        <f>SUM(BT59:BT61)</f>
        <v>0</v>
      </c>
      <c r="BV60" s="264"/>
      <c r="BW60" s="267"/>
      <c r="BX60" s="267"/>
      <c r="BY60" s="264"/>
      <c r="BZ60" s="261"/>
    </row>
    <row r="61" spans="2:78" ht="18" customHeight="1" x14ac:dyDescent="0.2">
      <c r="B61" s="218"/>
      <c r="C61" s="226"/>
      <c r="D61" s="227"/>
      <c r="E61" s="227"/>
      <c r="F61" s="227"/>
      <c r="G61" s="227"/>
      <c r="H61" s="227"/>
      <c r="I61" s="227"/>
      <c r="J61" s="227"/>
      <c r="K61" s="27" t="s">
        <v>9</v>
      </c>
      <c r="L61" s="16"/>
      <c r="M61" s="3">
        <f>IF(N61&gt;P61,1,0)</f>
        <v>0</v>
      </c>
      <c r="N61" s="17"/>
      <c r="O61" s="16" t="s">
        <v>6</v>
      </c>
      <c r="P61" s="17"/>
      <c r="Q61" s="3">
        <f>IF(P61&gt;N61,1,0)</f>
        <v>0</v>
      </c>
      <c r="R61" s="16"/>
      <c r="S61" s="27"/>
      <c r="T61" s="16"/>
      <c r="U61" s="18">
        <f t="shared" si="36"/>
        <v>0</v>
      </c>
      <c r="V61" s="17"/>
      <c r="W61" s="16" t="s">
        <v>6</v>
      </c>
      <c r="X61" s="17"/>
      <c r="Y61" s="18">
        <f t="shared" si="37"/>
        <v>0</v>
      </c>
      <c r="Z61" s="19"/>
      <c r="AA61" s="26" t="s">
        <v>25</v>
      </c>
      <c r="AB61" s="16"/>
      <c r="AC61" s="18">
        <f t="shared" si="38"/>
        <v>0</v>
      </c>
      <c r="AD61" s="17"/>
      <c r="AE61" s="16" t="s">
        <v>6</v>
      </c>
      <c r="AF61" s="17"/>
      <c r="AG61" s="18">
        <f t="shared" si="39"/>
        <v>0</v>
      </c>
      <c r="AH61" s="16"/>
      <c r="AI61" s="265"/>
      <c r="AJ61" s="268"/>
      <c r="AK61" s="268"/>
      <c r="AL61" s="265"/>
      <c r="AM61" s="262"/>
      <c r="AO61" s="218"/>
      <c r="AP61" s="226"/>
      <c r="AQ61" s="227"/>
      <c r="AR61" s="227"/>
      <c r="AS61" s="227"/>
      <c r="AT61" s="227"/>
      <c r="AU61" s="227"/>
      <c r="AV61" s="227"/>
      <c r="AW61" s="227"/>
      <c r="AX61" s="27" t="s">
        <v>9</v>
      </c>
      <c r="AY61" s="16"/>
      <c r="AZ61" s="3">
        <f>IF(BA61&gt;BC61,1,0)</f>
        <v>0</v>
      </c>
      <c r="BA61" s="17"/>
      <c r="BB61" s="16" t="s">
        <v>6</v>
      </c>
      <c r="BC61" s="17"/>
      <c r="BD61" s="3">
        <f>IF(BC61&gt;BA61,1,0)</f>
        <v>0</v>
      </c>
      <c r="BE61" s="16"/>
      <c r="BF61" s="27"/>
      <c r="BG61" s="16"/>
      <c r="BH61" s="18">
        <f t="shared" si="40"/>
        <v>0</v>
      </c>
      <c r="BI61" s="17"/>
      <c r="BJ61" s="16" t="s">
        <v>6</v>
      </c>
      <c r="BK61" s="17"/>
      <c r="BL61" s="18">
        <f t="shared" si="41"/>
        <v>0</v>
      </c>
      <c r="BM61" s="19"/>
      <c r="BN61" s="26" t="s">
        <v>25</v>
      </c>
      <c r="BO61" s="16"/>
      <c r="BP61" s="18">
        <f t="shared" si="42"/>
        <v>0</v>
      </c>
      <c r="BQ61" s="17"/>
      <c r="BR61" s="16" t="s">
        <v>6</v>
      </c>
      <c r="BS61" s="17"/>
      <c r="BT61" s="18">
        <f t="shared" si="43"/>
        <v>0</v>
      </c>
      <c r="BU61" s="16"/>
      <c r="BV61" s="265"/>
      <c r="BW61" s="268"/>
      <c r="BX61" s="268"/>
      <c r="BY61" s="265"/>
      <c r="BZ61" s="262"/>
    </row>
    <row r="62" spans="2:78" ht="18" customHeight="1" x14ac:dyDescent="0.2">
      <c r="B62" s="217" t="s">
        <v>42</v>
      </c>
      <c r="C62" s="9"/>
      <c r="D62" s="9"/>
      <c r="E62" s="9"/>
      <c r="F62" s="9">
        <f>IF(P59="","",P59)</f>
        <v>18</v>
      </c>
      <c r="G62" s="9" t="s">
        <v>6</v>
      </c>
      <c r="H62" s="9">
        <f>IF(N59="","",N59)</f>
        <v>25</v>
      </c>
      <c r="I62" s="10">
        <f>IF(H62&gt;F62,1,0)</f>
        <v>1</v>
      </c>
      <c r="J62" s="9"/>
      <c r="K62" s="220"/>
      <c r="L62" s="221"/>
      <c r="M62" s="221"/>
      <c r="N62" s="221"/>
      <c r="O62" s="221"/>
      <c r="P62" s="221"/>
      <c r="Q62" s="221"/>
      <c r="R62" s="221"/>
      <c r="S62" s="8"/>
      <c r="T62" s="9"/>
      <c r="U62" s="10">
        <f t="shared" si="36"/>
        <v>1</v>
      </c>
      <c r="V62" s="11">
        <v>26</v>
      </c>
      <c r="W62" s="9" t="s">
        <v>6</v>
      </c>
      <c r="X62" s="11">
        <v>24</v>
      </c>
      <c r="Y62" s="10">
        <f t="shared" si="37"/>
        <v>0</v>
      </c>
      <c r="Z62" s="12"/>
      <c r="AA62" s="9"/>
      <c r="AB62" s="9"/>
      <c r="AC62" s="10">
        <f t="shared" si="38"/>
        <v>0</v>
      </c>
      <c r="AD62" s="11"/>
      <c r="AE62" s="9" t="s">
        <v>6</v>
      </c>
      <c r="AF62" s="11"/>
      <c r="AG62" s="10">
        <f t="shared" si="39"/>
        <v>0</v>
      </c>
      <c r="AH62" s="9"/>
      <c r="AI62" s="263">
        <f>COUNTIF(C62:AH64,"○")</f>
        <v>1</v>
      </c>
      <c r="AJ62" s="266">
        <f>(D63+L63+T63+AB63)/(J63+R63+Z63+AH63)</f>
        <v>1</v>
      </c>
      <c r="AK62" s="266">
        <f>(SUM(F62:F64)+SUM(N62:N64)+SUM(V62:V64)+SUM(AD62:AD64))/(SUM(H62:H64)+SUM(P62:P64)+SUM(X62:X64)+SUM(AF62:AF64))</f>
        <v>0.93258426966292129</v>
      </c>
      <c r="AL62" s="263">
        <f>AI62*1000000+AJ62*1000+AK62</f>
        <v>1001000.9325842697</v>
      </c>
      <c r="AM62" s="260">
        <v>2</v>
      </c>
      <c r="AO62" s="217" t="s">
        <v>177</v>
      </c>
      <c r="AP62" s="9"/>
      <c r="AQ62" s="9"/>
      <c r="AR62" s="9"/>
      <c r="AS62" s="9">
        <f>IF(BC59="","",BC59)</f>
        <v>17</v>
      </c>
      <c r="AT62" s="9" t="s">
        <v>6</v>
      </c>
      <c r="AU62" s="9">
        <f>IF(BA59="","",BA59)</f>
        <v>25</v>
      </c>
      <c r="AV62" s="10">
        <f>IF(AU62&gt;AS62,1,0)</f>
        <v>1</v>
      </c>
      <c r="AW62" s="9"/>
      <c r="AX62" s="220"/>
      <c r="AY62" s="221"/>
      <c r="AZ62" s="221"/>
      <c r="BA62" s="221"/>
      <c r="BB62" s="221"/>
      <c r="BC62" s="221"/>
      <c r="BD62" s="221"/>
      <c r="BE62" s="221"/>
      <c r="BF62" s="8"/>
      <c r="BG62" s="9"/>
      <c r="BH62" s="10">
        <f t="shared" si="40"/>
        <v>1</v>
      </c>
      <c r="BI62" s="11">
        <v>25</v>
      </c>
      <c r="BJ62" s="9" t="s">
        <v>6</v>
      </c>
      <c r="BK62" s="11">
        <v>8</v>
      </c>
      <c r="BL62" s="10">
        <f t="shared" si="41"/>
        <v>0</v>
      </c>
      <c r="BM62" s="12"/>
      <c r="BN62" s="9"/>
      <c r="BO62" s="9"/>
      <c r="BP62" s="10">
        <f t="shared" si="42"/>
        <v>0</v>
      </c>
      <c r="BQ62" s="11"/>
      <c r="BR62" s="9" t="s">
        <v>6</v>
      </c>
      <c r="BS62" s="11"/>
      <c r="BT62" s="10">
        <f t="shared" si="43"/>
        <v>0</v>
      </c>
      <c r="BU62" s="9"/>
      <c r="BV62" s="263">
        <f>COUNTIF(AP62:BU64,"○")</f>
        <v>1</v>
      </c>
      <c r="BW62" s="266">
        <f>(AQ63+AY63+BG63+BO63)/(AW63+BE63+BM63+BU63)</f>
        <v>1</v>
      </c>
      <c r="BX62" s="266">
        <f>(SUM(AS62:AS64)+SUM(BA62:BA64)+SUM(BI62:BI64)+SUM(BQ62:BQ64))/(SUM(AU62:AU64)+SUM(BC62:BC64)+SUM(BK62:BK64)+SUM(BS62:BS64))</f>
        <v>0.98684210526315785</v>
      </c>
      <c r="BY62" s="263">
        <f>BV62*1000000+BW62*1000+BX62</f>
        <v>1001000.9868421053</v>
      </c>
      <c r="BZ62" s="260">
        <v>2</v>
      </c>
    </row>
    <row r="63" spans="2:78" ht="18" customHeight="1" x14ac:dyDescent="0.2">
      <c r="B63" s="218"/>
      <c r="C63" s="13" t="str">
        <f>IF(F62="","",IF(D63=2,"○","×"))</f>
        <v>×</v>
      </c>
      <c r="D63" s="2">
        <f>R60</f>
        <v>0</v>
      </c>
      <c r="F63" s="2">
        <f>IF(P60="","",P60)</f>
        <v>14</v>
      </c>
      <c r="G63" s="2" t="s">
        <v>6</v>
      </c>
      <c r="H63" s="2">
        <f>IF(N60="","",N60)</f>
        <v>25</v>
      </c>
      <c r="I63" s="3">
        <f t="shared" ref="I63:I70" si="44">IF(H63&gt;F63,1,0)</f>
        <v>1</v>
      </c>
      <c r="J63" s="2">
        <f>L60</f>
        <v>2</v>
      </c>
      <c r="K63" s="223"/>
      <c r="L63" s="224"/>
      <c r="M63" s="224"/>
      <c r="N63" s="224"/>
      <c r="O63" s="224"/>
      <c r="P63" s="224"/>
      <c r="Q63" s="224"/>
      <c r="R63" s="224"/>
      <c r="S63" s="13" t="str">
        <f>IF(V62="","",IF(T63=2,"○","×"))</f>
        <v>○</v>
      </c>
      <c r="T63" s="2">
        <f>SUM(U62:U64)</f>
        <v>2</v>
      </c>
      <c r="U63" s="3">
        <f t="shared" si="36"/>
        <v>1</v>
      </c>
      <c r="V63" s="14">
        <v>25</v>
      </c>
      <c r="W63" s="2" t="s">
        <v>6</v>
      </c>
      <c r="X63" s="14">
        <v>15</v>
      </c>
      <c r="Y63" s="3">
        <f t="shared" si="37"/>
        <v>0</v>
      </c>
      <c r="Z63" s="15">
        <f>SUM(Y62:Y64)</f>
        <v>0</v>
      </c>
      <c r="AA63" s="2" t="str">
        <f>IF(AD62="","",IF(AB63=2,"○","×"))</f>
        <v/>
      </c>
      <c r="AB63" s="2">
        <f>SUM(AC62:AC64)</f>
        <v>0</v>
      </c>
      <c r="AC63" s="3">
        <f t="shared" si="38"/>
        <v>0</v>
      </c>
      <c r="AD63" s="14"/>
      <c r="AE63" s="2" t="s">
        <v>6</v>
      </c>
      <c r="AF63" s="14"/>
      <c r="AG63" s="3">
        <f t="shared" si="39"/>
        <v>0</v>
      </c>
      <c r="AH63" s="2">
        <f>SUM(AG62:AG64)</f>
        <v>0</v>
      </c>
      <c r="AI63" s="264"/>
      <c r="AJ63" s="267"/>
      <c r="AK63" s="267"/>
      <c r="AL63" s="264"/>
      <c r="AM63" s="261"/>
      <c r="AO63" s="218"/>
      <c r="AP63" s="13" t="str">
        <f>IF(AS62="","",IF(AQ63=2,"○","×"))</f>
        <v>×</v>
      </c>
      <c r="AQ63" s="2">
        <f>BE60</f>
        <v>0</v>
      </c>
      <c r="AS63" s="2">
        <f>IF(BC60="","",BC60)</f>
        <v>8</v>
      </c>
      <c r="AT63" s="2" t="s">
        <v>6</v>
      </c>
      <c r="AU63" s="2">
        <f>IF(BA60="","",BA60)</f>
        <v>25</v>
      </c>
      <c r="AV63" s="3">
        <f t="shared" ref="AV63:AV70" si="45">IF(AU63&gt;AS63,1,0)</f>
        <v>1</v>
      </c>
      <c r="AW63" s="2">
        <f>AY60</f>
        <v>2</v>
      </c>
      <c r="AX63" s="223"/>
      <c r="AY63" s="224"/>
      <c r="AZ63" s="224"/>
      <c r="BA63" s="224"/>
      <c r="BB63" s="224"/>
      <c r="BC63" s="224"/>
      <c r="BD63" s="224"/>
      <c r="BE63" s="224"/>
      <c r="BF63" s="13" t="str">
        <f>IF(BI62="","",IF(BG63=2,"○","×"))</f>
        <v>○</v>
      </c>
      <c r="BG63" s="2">
        <f>SUM(BH62:BH64)</f>
        <v>2</v>
      </c>
      <c r="BH63" s="3">
        <f t="shared" si="40"/>
        <v>1</v>
      </c>
      <c r="BI63" s="14">
        <v>25</v>
      </c>
      <c r="BJ63" s="2" t="s">
        <v>6</v>
      </c>
      <c r="BK63" s="14">
        <v>18</v>
      </c>
      <c r="BL63" s="3">
        <f t="shared" si="41"/>
        <v>0</v>
      </c>
      <c r="BM63" s="15">
        <f>SUM(BL62:BL64)</f>
        <v>0</v>
      </c>
      <c r="BN63" s="2" t="str">
        <f>IF(BQ62="","",IF(BO63=2,"○","×"))</f>
        <v/>
      </c>
      <c r="BO63" s="2">
        <f>SUM(BP62:BP64)</f>
        <v>0</v>
      </c>
      <c r="BP63" s="3">
        <f t="shared" si="42"/>
        <v>0</v>
      </c>
      <c r="BQ63" s="14"/>
      <c r="BR63" s="2" t="s">
        <v>6</v>
      </c>
      <c r="BS63" s="14"/>
      <c r="BT63" s="3">
        <f t="shared" si="43"/>
        <v>0</v>
      </c>
      <c r="BU63" s="2">
        <f>SUM(BT62:BT64)</f>
        <v>0</v>
      </c>
      <c r="BV63" s="264"/>
      <c r="BW63" s="267"/>
      <c r="BX63" s="267"/>
      <c r="BY63" s="264"/>
      <c r="BZ63" s="261"/>
    </row>
    <row r="64" spans="2:78" ht="18" customHeight="1" x14ac:dyDescent="0.2">
      <c r="B64" s="218"/>
      <c r="C64" s="16"/>
      <c r="D64" s="16"/>
      <c r="E64" s="16"/>
      <c r="F64" s="16" t="str">
        <f>IF(P61="","",P61)</f>
        <v/>
      </c>
      <c r="G64" s="16" t="s">
        <v>6</v>
      </c>
      <c r="H64" s="16" t="str">
        <f>IF(N61="","",N61)</f>
        <v/>
      </c>
      <c r="I64" s="3">
        <f t="shared" si="44"/>
        <v>0</v>
      </c>
      <c r="J64" s="16"/>
      <c r="K64" s="226"/>
      <c r="L64" s="227"/>
      <c r="M64" s="227"/>
      <c r="N64" s="227"/>
      <c r="O64" s="227"/>
      <c r="P64" s="227"/>
      <c r="Q64" s="227"/>
      <c r="R64" s="227"/>
      <c r="S64" s="27" t="s">
        <v>125</v>
      </c>
      <c r="T64" s="16"/>
      <c r="U64" s="18">
        <f t="shared" si="36"/>
        <v>0</v>
      </c>
      <c r="V64" s="17"/>
      <c r="W64" s="16" t="s">
        <v>6</v>
      </c>
      <c r="X64" s="17"/>
      <c r="Y64" s="18">
        <f t="shared" si="37"/>
        <v>0</v>
      </c>
      <c r="Z64" s="19"/>
      <c r="AA64" s="16"/>
      <c r="AB64" s="16"/>
      <c r="AC64" s="18">
        <f t="shared" si="38"/>
        <v>0</v>
      </c>
      <c r="AD64" s="17"/>
      <c r="AE64" s="16" t="s">
        <v>6</v>
      </c>
      <c r="AF64" s="17"/>
      <c r="AG64" s="18">
        <f t="shared" si="39"/>
        <v>0</v>
      </c>
      <c r="AH64" s="16"/>
      <c r="AI64" s="265"/>
      <c r="AJ64" s="268"/>
      <c r="AK64" s="268"/>
      <c r="AL64" s="265"/>
      <c r="AM64" s="262"/>
      <c r="AO64" s="218"/>
      <c r="AP64" s="16"/>
      <c r="AQ64" s="16"/>
      <c r="AR64" s="16"/>
      <c r="AS64" s="16" t="str">
        <f>IF(BC61="","",BC61)</f>
        <v/>
      </c>
      <c r="AT64" s="16" t="s">
        <v>6</v>
      </c>
      <c r="AU64" s="16" t="str">
        <f>IF(BA61="","",BA61)</f>
        <v/>
      </c>
      <c r="AV64" s="3">
        <f t="shared" si="45"/>
        <v>0</v>
      </c>
      <c r="AW64" s="16"/>
      <c r="AX64" s="226"/>
      <c r="AY64" s="227"/>
      <c r="AZ64" s="227"/>
      <c r="BA64" s="227"/>
      <c r="BB64" s="227"/>
      <c r="BC64" s="227"/>
      <c r="BD64" s="227"/>
      <c r="BE64" s="227"/>
      <c r="BF64" s="27" t="s">
        <v>8</v>
      </c>
      <c r="BG64" s="16"/>
      <c r="BH64" s="18">
        <f t="shared" si="40"/>
        <v>0</v>
      </c>
      <c r="BI64" s="17"/>
      <c r="BJ64" s="16" t="s">
        <v>6</v>
      </c>
      <c r="BK64" s="17"/>
      <c r="BL64" s="18">
        <f t="shared" si="41"/>
        <v>0</v>
      </c>
      <c r="BM64" s="19"/>
      <c r="BN64" s="16"/>
      <c r="BO64" s="16"/>
      <c r="BP64" s="18">
        <f t="shared" si="42"/>
        <v>0</v>
      </c>
      <c r="BQ64" s="17"/>
      <c r="BR64" s="16" t="s">
        <v>6</v>
      </c>
      <c r="BS64" s="17"/>
      <c r="BT64" s="18">
        <f t="shared" si="43"/>
        <v>0</v>
      </c>
      <c r="BU64" s="16"/>
      <c r="BV64" s="265"/>
      <c r="BW64" s="268"/>
      <c r="BX64" s="268"/>
      <c r="BY64" s="265"/>
      <c r="BZ64" s="262"/>
    </row>
    <row r="65" spans="2:79" ht="18" customHeight="1" x14ac:dyDescent="0.2">
      <c r="B65" s="217" t="s">
        <v>38</v>
      </c>
      <c r="C65" s="9"/>
      <c r="D65" s="9"/>
      <c r="E65" s="9"/>
      <c r="F65" s="2" t="str">
        <f>IF(X59="","",X59)</f>
        <v/>
      </c>
      <c r="G65" s="9" t="s">
        <v>6</v>
      </c>
      <c r="H65" s="2" t="str">
        <f>IF(V59="","",V59)</f>
        <v/>
      </c>
      <c r="I65" s="3">
        <f t="shared" si="44"/>
        <v>0</v>
      </c>
      <c r="J65" s="9"/>
      <c r="K65" s="8"/>
      <c r="L65" s="9"/>
      <c r="M65" s="9"/>
      <c r="N65" s="9">
        <f>IF(X62="","",X62)</f>
        <v>24</v>
      </c>
      <c r="O65" s="9" t="s">
        <v>6</v>
      </c>
      <c r="P65" s="2">
        <f>IF(V62="","",V62)</f>
        <v>26</v>
      </c>
      <c r="Q65" s="10">
        <f t="shared" ref="Q65:Q70" si="46">IF(P65&gt;N65,1,0)</f>
        <v>1</v>
      </c>
      <c r="R65" s="9"/>
      <c r="S65" s="220"/>
      <c r="T65" s="221"/>
      <c r="U65" s="221"/>
      <c r="V65" s="221"/>
      <c r="W65" s="221"/>
      <c r="X65" s="221"/>
      <c r="Y65" s="221"/>
      <c r="Z65" s="222"/>
      <c r="AA65" s="9"/>
      <c r="AB65" s="9"/>
      <c r="AC65" s="10">
        <f t="shared" si="38"/>
        <v>1</v>
      </c>
      <c r="AD65" s="11">
        <v>25</v>
      </c>
      <c r="AE65" s="9" t="s">
        <v>6</v>
      </c>
      <c r="AF65" s="11">
        <v>13</v>
      </c>
      <c r="AG65" s="10">
        <f t="shared" si="39"/>
        <v>0</v>
      </c>
      <c r="AH65" s="9"/>
      <c r="AI65" s="263">
        <f>COUNTIF(C65:AH67,"○")</f>
        <v>1</v>
      </c>
      <c r="AJ65" s="266">
        <f>(D66+L66+T66+AB66)/(J66+R66+Z66+AH66)</f>
        <v>1</v>
      </c>
      <c r="AK65" s="266">
        <f>(SUM(F65:F67)+SUM(N65:N67)+SUM(V65:V67)+SUM(AD65:AD67))/(SUM(H65:H67)+SUM(P65:P67)+SUM(X65:X67)+SUM(AF65:AF67))</f>
        <v>1.1558441558441559</v>
      </c>
      <c r="AL65" s="263">
        <f>AI65*1000000+AJ65*1000+AK65</f>
        <v>1001001.1558441558</v>
      </c>
      <c r="AM65" s="260">
        <v>3</v>
      </c>
      <c r="AO65" s="217" t="s">
        <v>15</v>
      </c>
      <c r="AP65" s="9"/>
      <c r="AQ65" s="9"/>
      <c r="AR65" s="9"/>
      <c r="AS65" s="2" t="str">
        <f>IF(BK59="","",BK59)</f>
        <v/>
      </c>
      <c r="AT65" s="9" t="s">
        <v>6</v>
      </c>
      <c r="AU65" s="2" t="str">
        <f>IF(BI59="","",BI59)</f>
        <v/>
      </c>
      <c r="AV65" s="3">
        <f t="shared" si="45"/>
        <v>0</v>
      </c>
      <c r="AW65" s="9"/>
      <c r="AX65" s="8"/>
      <c r="AY65" s="9"/>
      <c r="AZ65" s="9"/>
      <c r="BA65" s="9">
        <f>IF(BK62="","",BK62)</f>
        <v>8</v>
      </c>
      <c r="BB65" s="9" t="s">
        <v>6</v>
      </c>
      <c r="BC65" s="2">
        <f>IF(BI62="","",BI62)</f>
        <v>25</v>
      </c>
      <c r="BD65" s="10">
        <f t="shared" ref="BD65:BD70" si="47">IF(BC65&gt;BA65,1,0)</f>
        <v>1</v>
      </c>
      <c r="BE65" s="9"/>
      <c r="BF65" s="220"/>
      <c r="BG65" s="221"/>
      <c r="BH65" s="221"/>
      <c r="BI65" s="221"/>
      <c r="BJ65" s="221"/>
      <c r="BK65" s="221"/>
      <c r="BL65" s="221"/>
      <c r="BM65" s="222"/>
      <c r="BN65" s="9"/>
      <c r="BO65" s="9"/>
      <c r="BP65" s="10">
        <f t="shared" si="42"/>
        <v>1</v>
      </c>
      <c r="BQ65" s="11">
        <v>25</v>
      </c>
      <c r="BR65" s="9" t="s">
        <v>6</v>
      </c>
      <c r="BS65" s="11">
        <v>22</v>
      </c>
      <c r="BT65" s="10">
        <f t="shared" si="43"/>
        <v>0</v>
      </c>
      <c r="BU65" s="9"/>
      <c r="BV65" s="263">
        <f>COUNTIF(AP65:BU67,"○")</f>
        <v>1</v>
      </c>
      <c r="BW65" s="266">
        <f>(AQ66+AY66+BG66+BO66)/(AW66+BE66+BM66+BU66)</f>
        <v>0.66666666666666663</v>
      </c>
      <c r="BX65" s="266">
        <f>(SUM(AS65:AS67)+SUM(BA65:BA67)+SUM(BI65:BI67)+SUM(BQ65:BQ67))/(SUM(AU65:AU67)+SUM(BC65:BC67)+SUM(BK65:BK67)+SUM(BS65:BS67))</f>
        <v>0.8660714285714286</v>
      </c>
      <c r="BY65" s="263">
        <f>BV65*1000000+BW65*1000+BX65</f>
        <v>1000667.5327380951</v>
      </c>
      <c r="BZ65" s="260">
        <v>3</v>
      </c>
    </row>
    <row r="66" spans="2:79" ht="18" customHeight="1" x14ac:dyDescent="0.2">
      <c r="B66" s="218"/>
      <c r="C66" s="13" t="str">
        <f>IF(F65="","",IF(D66=2,"○","×"))</f>
        <v/>
      </c>
      <c r="D66" s="2">
        <f>Z60</f>
        <v>0</v>
      </c>
      <c r="F66" s="2" t="str">
        <f>IF(X60="","",X60)</f>
        <v/>
      </c>
      <c r="G66" s="2" t="s">
        <v>6</v>
      </c>
      <c r="H66" s="2" t="str">
        <f>IF(V60="","",V60)</f>
        <v/>
      </c>
      <c r="I66" s="3">
        <f t="shared" si="44"/>
        <v>0</v>
      </c>
      <c r="K66" s="13" t="str">
        <f>IF(N65="","",IF(L66=2,"○","×"))</f>
        <v>×</v>
      </c>
      <c r="L66" s="2">
        <f>Z63</f>
        <v>0</v>
      </c>
      <c r="N66" s="2">
        <f>IF(X63="","",X63)</f>
        <v>15</v>
      </c>
      <c r="O66" s="2" t="s">
        <v>6</v>
      </c>
      <c r="P66" s="2">
        <f>IF(V63="","",V63)</f>
        <v>25</v>
      </c>
      <c r="Q66" s="3">
        <f t="shared" si="46"/>
        <v>1</v>
      </c>
      <c r="R66" s="2">
        <f>T63</f>
        <v>2</v>
      </c>
      <c r="S66" s="223"/>
      <c r="T66" s="224"/>
      <c r="U66" s="224"/>
      <c r="V66" s="224"/>
      <c r="W66" s="224"/>
      <c r="X66" s="224"/>
      <c r="Y66" s="224"/>
      <c r="Z66" s="225"/>
      <c r="AA66" s="2" t="str">
        <f>IF(AD65="","",IF(AB66=2,"○","×"))</f>
        <v>○</v>
      </c>
      <c r="AB66" s="2">
        <f>SUM(AC65:AC67)</f>
        <v>2</v>
      </c>
      <c r="AC66" s="3">
        <f t="shared" si="38"/>
        <v>1</v>
      </c>
      <c r="AD66" s="14">
        <v>25</v>
      </c>
      <c r="AE66" s="2" t="s">
        <v>6</v>
      </c>
      <c r="AF66" s="14">
        <v>13</v>
      </c>
      <c r="AG66" s="3">
        <f t="shared" si="39"/>
        <v>0</v>
      </c>
      <c r="AH66" s="2">
        <f>SUM(AG65:AG67)</f>
        <v>0</v>
      </c>
      <c r="AI66" s="264"/>
      <c r="AJ66" s="267"/>
      <c r="AK66" s="267"/>
      <c r="AL66" s="264"/>
      <c r="AM66" s="261"/>
      <c r="AO66" s="218"/>
      <c r="AP66" s="13" t="str">
        <f>IF(AS65="","",IF(AQ66=2,"○","×"))</f>
        <v/>
      </c>
      <c r="AQ66" s="2">
        <f>BM60</f>
        <v>0</v>
      </c>
      <c r="AS66" s="2" t="str">
        <f>IF(BK60="","",BK60)</f>
        <v/>
      </c>
      <c r="AT66" s="2" t="s">
        <v>6</v>
      </c>
      <c r="AU66" s="2" t="str">
        <f>IF(BI60="","",BI60)</f>
        <v/>
      </c>
      <c r="AV66" s="3">
        <f t="shared" si="45"/>
        <v>0</v>
      </c>
      <c r="AX66" s="13" t="str">
        <f>IF(BA65="","",IF(AY66=2,"○","×"))</f>
        <v>×</v>
      </c>
      <c r="AY66" s="2">
        <f>BM63</f>
        <v>0</v>
      </c>
      <c r="BA66" s="2">
        <f>IF(BK63="","",BK63)</f>
        <v>18</v>
      </c>
      <c r="BB66" s="2" t="s">
        <v>6</v>
      </c>
      <c r="BC66" s="2">
        <f>IF(BI63="","",BI63)</f>
        <v>25</v>
      </c>
      <c r="BD66" s="3">
        <f t="shared" si="47"/>
        <v>1</v>
      </c>
      <c r="BE66" s="2">
        <f>BG63</f>
        <v>2</v>
      </c>
      <c r="BF66" s="223"/>
      <c r="BG66" s="224"/>
      <c r="BH66" s="224"/>
      <c r="BI66" s="224"/>
      <c r="BJ66" s="224"/>
      <c r="BK66" s="224"/>
      <c r="BL66" s="224"/>
      <c r="BM66" s="225"/>
      <c r="BN66" s="2" t="str">
        <f>IF(BQ65="","",IF(BO66=2,"○","×"))</f>
        <v>○</v>
      </c>
      <c r="BO66" s="2">
        <f>SUM(BP65:BP67)</f>
        <v>2</v>
      </c>
      <c r="BP66" s="3">
        <f t="shared" si="42"/>
        <v>0</v>
      </c>
      <c r="BQ66" s="14">
        <v>21</v>
      </c>
      <c r="BR66" s="2" t="s">
        <v>6</v>
      </c>
      <c r="BS66" s="14">
        <v>25</v>
      </c>
      <c r="BT66" s="3">
        <f t="shared" si="43"/>
        <v>1</v>
      </c>
      <c r="BU66" s="2">
        <f>SUM(BT65:BT67)</f>
        <v>1</v>
      </c>
      <c r="BV66" s="264"/>
      <c r="BW66" s="267"/>
      <c r="BX66" s="267"/>
      <c r="BY66" s="264"/>
      <c r="BZ66" s="261"/>
    </row>
    <row r="67" spans="2:79" ht="18" customHeight="1" x14ac:dyDescent="0.2">
      <c r="B67" s="219"/>
      <c r="C67" s="16"/>
      <c r="D67" s="16"/>
      <c r="E67" s="16"/>
      <c r="F67" s="16" t="str">
        <f>IF(X61="","",X61)</f>
        <v/>
      </c>
      <c r="G67" s="16" t="s">
        <v>6</v>
      </c>
      <c r="H67" s="16" t="str">
        <f>IF(V61="","",V61)</f>
        <v/>
      </c>
      <c r="I67" s="3">
        <f t="shared" si="44"/>
        <v>0</v>
      </c>
      <c r="J67" s="16"/>
      <c r="K67" s="20"/>
      <c r="L67" s="16"/>
      <c r="M67" s="16"/>
      <c r="N67" s="16" t="str">
        <f>IF(X64="","",X64)</f>
        <v/>
      </c>
      <c r="O67" s="16" t="s">
        <v>6</v>
      </c>
      <c r="P67" s="16" t="str">
        <f>IF(V64="","",V64)</f>
        <v/>
      </c>
      <c r="Q67" s="18">
        <f t="shared" si="46"/>
        <v>0</v>
      </c>
      <c r="R67" s="16"/>
      <c r="S67" s="226"/>
      <c r="T67" s="227"/>
      <c r="U67" s="227"/>
      <c r="V67" s="227"/>
      <c r="W67" s="227"/>
      <c r="X67" s="227"/>
      <c r="Y67" s="227"/>
      <c r="Z67" s="228"/>
      <c r="AA67" s="26" t="s">
        <v>52</v>
      </c>
      <c r="AB67" s="16"/>
      <c r="AC67" s="18">
        <f t="shared" si="38"/>
        <v>0</v>
      </c>
      <c r="AD67" s="17"/>
      <c r="AE67" s="16" t="s">
        <v>6</v>
      </c>
      <c r="AF67" s="17"/>
      <c r="AG67" s="18">
        <f t="shared" si="39"/>
        <v>0</v>
      </c>
      <c r="AH67" s="16"/>
      <c r="AI67" s="265"/>
      <c r="AJ67" s="268"/>
      <c r="AK67" s="268"/>
      <c r="AL67" s="265"/>
      <c r="AM67" s="262"/>
      <c r="AO67" s="219"/>
      <c r="AP67" s="16"/>
      <c r="AQ67" s="16"/>
      <c r="AR67" s="16"/>
      <c r="AS67" s="16" t="str">
        <f>IF(BK61="","",BK61)</f>
        <v/>
      </c>
      <c r="AT67" s="16" t="s">
        <v>6</v>
      </c>
      <c r="AU67" s="16" t="str">
        <f>IF(BI61="","",BI61)</f>
        <v/>
      </c>
      <c r="AV67" s="3">
        <f t="shared" si="45"/>
        <v>0</v>
      </c>
      <c r="AW67" s="16"/>
      <c r="AX67" s="20"/>
      <c r="AY67" s="16"/>
      <c r="AZ67" s="16"/>
      <c r="BA67" s="16" t="str">
        <f>IF(BK64="","",BK64)</f>
        <v/>
      </c>
      <c r="BB67" s="16" t="s">
        <v>6</v>
      </c>
      <c r="BC67" s="16" t="str">
        <f>IF(BI64="","",BI64)</f>
        <v/>
      </c>
      <c r="BD67" s="18">
        <f t="shared" si="47"/>
        <v>0</v>
      </c>
      <c r="BE67" s="16"/>
      <c r="BF67" s="226"/>
      <c r="BG67" s="227"/>
      <c r="BH67" s="227"/>
      <c r="BI67" s="227"/>
      <c r="BJ67" s="227"/>
      <c r="BK67" s="227"/>
      <c r="BL67" s="227"/>
      <c r="BM67" s="228"/>
      <c r="BN67" s="26" t="s">
        <v>186</v>
      </c>
      <c r="BO67" s="16"/>
      <c r="BP67" s="18">
        <f t="shared" si="42"/>
        <v>1</v>
      </c>
      <c r="BQ67" s="17">
        <v>25</v>
      </c>
      <c r="BR67" s="16" t="s">
        <v>6</v>
      </c>
      <c r="BS67" s="17">
        <v>15</v>
      </c>
      <c r="BT67" s="18">
        <f t="shared" si="43"/>
        <v>0</v>
      </c>
      <c r="BU67" s="16"/>
      <c r="BV67" s="265"/>
      <c r="BW67" s="268"/>
      <c r="BX67" s="268"/>
      <c r="BY67" s="265"/>
      <c r="BZ67" s="262"/>
    </row>
    <row r="68" spans="2:79" ht="18" customHeight="1" x14ac:dyDescent="0.2">
      <c r="B68" s="217" t="s">
        <v>175</v>
      </c>
      <c r="C68" s="9"/>
      <c r="D68" s="9"/>
      <c r="E68" s="9"/>
      <c r="F68" s="2">
        <f>IF(AF59="","",AF59)</f>
        <v>12</v>
      </c>
      <c r="G68" s="9" t="s">
        <v>6</v>
      </c>
      <c r="H68" s="2">
        <f>IF(AD59="","",AD59)</f>
        <v>25</v>
      </c>
      <c r="I68" s="3">
        <f t="shared" si="44"/>
        <v>1</v>
      </c>
      <c r="J68" s="9"/>
      <c r="K68" s="8"/>
      <c r="L68" s="9"/>
      <c r="M68" s="9"/>
      <c r="N68" s="9" t="str">
        <f>IF(AF62="","",AF62)</f>
        <v/>
      </c>
      <c r="O68" s="9" t="s">
        <v>6</v>
      </c>
      <c r="P68" s="9" t="str">
        <f>IF(AD62="","",AD62)</f>
        <v/>
      </c>
      <c r="Q68" s="10">
        <f t="shared" si="46"/>
        <v>0</v>
      </c>
      <c r="R68" s="9"/>
      <c r="S68" s="8"/>
      <c r="T68" s="9"/>
      <c r="U68" s="9"/>
      <c r="V68" s="9">
        <f>IF(AF65="","",AF65)</f>
        <v>13</v>
      </c>
      <c r="W68" s="9" t="s">
        <v>6</v>
      </c>
      <c r="X68" s="9">
        <f>IF(AD65="","",AD65)</f>
        <v>25</v>
      </c>
      <c r="Y68" s="10">
        <f>IF(X68&gt;V68,1,0)</f>
        <v>1</v>
      </c>
      <c r="Z68" s="12"/>
      <c r="AA68" s="221"/>
      <c r="AB68" s="221"/>
      <c r="AC68" s="221"/>
      <c r="AD68" s="221"/>
      <c r="AE68" s="221"/>
      <c r="AF68" s="221"/>
      <c r="AG68" s="221"/>
      <c r="AH68" s="221"/>
      <c r="AI68" s="263">
        <f>COUNTIF(C68:AH70,"○")</f>
        <v>0</v>
      </c>
      <c r="AJ68" s="266">
        <f>(D69+L69+T69+AB69)/(J69+R69+Z69+AH69)</f>
        <v>0</v>
      </c>
      <c r="AK68" s="266">
        <f>(SUM(F68:F70)+SUM(N68:N70)+SUM(V68:V70)+SUM(AD68:AD70))/(SUM(H68:H70)+SUM(P68:P70)+SUM(X68:X70)+SUM(AF68:AF70))</f>
        <v>0.43</v>
      </c>
      <c r="AL68" s="263">
        <f>AI68*1000000+AJ68*1000+AK68</f>
        <v>0.43</v>
      </c>
      <c r="AM68" s="260">
        <v>4</v>
      </c>
      <c r="AO68" s="217" t="s">
        <v>41</v>
      </c>
      <c r="AP68" s="9"/>
      <c r="AQ68" s="9"/>
      <c r="AR68" s="9"/>
      <c r="AS68" s="2">
        <f>IF(BS59="","",BS59)</f>
        <v>4</v>
      </c>
      <c r="AT68" s="9" t="s">
        <v>6</v>
      </c>
      <c r="AU68" s="2">
        <f>IF(BQ59="","",BQ59)</f>
        <v>25</v>
      </c>
      <c r="AV68" s="3">
        <f t="shared" si="45"/>
        <v>1</v>
      </c>
      <c r="AW68" s="9"/>
      <c r="AX68" s="8"/>
      <c r="AY68" s="9"/>
      <c r="AZ68" s="9"/>
      <c r="BA68" s="9" t="str">
        <f>IF(BS62="","",BS62)</f>
        <v/>
      </c>
      <c r="BB68" s="9" t="s">
        <v>6</v>
      </c>
      <c r="BC68" s="9" t="str">
        <f>IF(BQ62="","",BQ62)</f>
        <v/>
      </c>
      <c r="BD68" s="10">
        <f t="shared" si="47"/>
        <v>0</v>
      </c>
      <c r="BE68" s="9"/>
      <c r="BF68" s="8"/>
      <c r="BG68" s="9"/>
      <c r="BH68" s="9"/>
      <c r="BI68" s="9">
        <f>IF(BS65="","",BS65)</f>
        <v>22</v>
      </c>
      <c r="BJ68" s="9" t="s">
        <v>6</v>
      </c>
      <c r="BK68" s="9">
        <f>IF(BQ65="","",BQ65)</f>
        <v>25</v>
      </c>
      <c r="BL68" s="10">
        <f>IF(BK68&gt;BI68,1,0)</f>
        <v>1</v>
      </c>
      <c r="BM68" s="12"/>
      <c r="BN68" s="221"/>
      <c r="BO68" s="221"/>
      <c r="BP68" s="221"/>
      <c r="BQ68" s="221"/>
      <c r="BR68" s="221"/>
      <c r="BS68" s="221"/>
      <c r="BT68" s="221"/>
      <c r="BU68" s="221"/>
      <c r="BV68" s="263">
        <f>COUNTIF(AP68:BU70,"○")</f>
        <v>0</v>
      </c>
      <c r="BW68" s="266">
        <f>(AQ69+AY69+BG69+BO69)/(AW69+BE69+BM69+BU69)</f>
        <v>0.25</v>
      </c>
      <c r="BX68" s="266">
        <f>(SUM(AS68:AS70)+SUM(BA68:BA70)+SUM(BI68:BI70)+SUM(BQ68:BQ70))/(SUM(AU68:AU70)+SUM(BC68:BC70)+SUM(BK68:BK70)+SUM(BS68:BS70))</f>
        <v>0.6198347107438017</v>
      </c>
      <c r="BY68" s="263">
        <f>BV68*1000000+BW68*1000+BX68</f>
        <v>250.61983471074379</v>
      </c>
      <c r="BZ68" s="260">
        <v>4</v>
      </c>
    </row>
    <row r="69" spans="2:79" ht="18" customHeight="1" x14ac:dyDescent="0.2">
      <c r="B69" s="218"/>
      <c r="C69" s="13" t="str">
        <f>IF(F68="","",IF(D69=2,"○","×"))</f>
        <v>×</v>
      </c>
      <c r="D69" s="2">
        <f>AH60</f>
        <v>0</v>
      </c>
      <c r="F69" s="2">
        <f>IF(AF60="","",AF60)</f>
        <v>5</v>
      </c>
      <c r="G69" s="2" t="s">
        <v>6</v>
      </c>
      <c r="H69" s="2">
        <f>IF(AD60="","",AD60)</f>
        <v>25</v>
      </c>
      <c r="I69" s="3">
        <f t="shared" si="44"/>
        <v>1</v>
      </c>
      <c r="J69" s="2">
        <f>AB60</f>
        <v>2</v>
      </c>
      <c r="K69" s="13" t="str">
        <f>IF(N68="","",IF(L69=2,"○","×"))</f>
        <v/>
      </c>
      <c r="L69" s="2">
        <f>AH63</f>
        <v>0</v>
      </c>
      <c r="N69" s="2" t="str">
        <f>IF(AF63="","",AF63)</f>
        <v/>
      </c>
      <c r="O69" s="2" t="s">
        <v>6</v>
      </c>
      <c r="P69" s="2" t="str">
        <f>IF(AD63="","",AD63)</f>
        <v/>
      </c>
      <c r="Q69" s="3">
        <f t="shared" si="46"/>
        <v>0</v>
      </c>
      <c r="R69" s="2">
        <f>AB63</f>
        <v>0</v>
      </c>
      <c r="S69" s="13" t="str">
        <f>IF(V68="","",IF(T69=2,"○","×"))</f>
        <v>×</v>
      </c>
      <c r="T69" s="2">
        <f>AH66</f>
        <v>0</v>
      </c>
      <c r="V69" s="2">
        <f>IF(AF66="","",AF66)</f>
        <v>13</v>
      </c>
      <c r="W69" s="2" t="s">
        <v>6</v>
      </c>
      <c r="X69" s="2">
        <f>IF(AD66="","",AD66)</f>
        <v>25</v>
      </c>
      <c r="Y69" s="3">
        <f>IF(X69&gt;V69,1,0)</f>
        <v>1</v>
      </c>
      <c r="Z69" s="15">
        <f>AB66</f>
        <v>2</v>
      </c>
      <c r="AA69" s="224"/>
      <c r="AB69" s="224"/>
      <c r="AC69" s="224"/>
      <c r="AD69" s="224"/>
      <c r="AE69" s="224"/>
      <c r="AF69" s="224"/>
      <c r="AG69" s="224"/>
      <c r="AH69" s="224"/>
      <c r="AI69" s="264"/>
      <c r="AJ69" s="267"/>
      <c r="AK69" s="267"/>
      <c r="AL69" s="264"/>
      <c r="AM69" s="261"/>
      <c r="AO69" s="218"/>
      <c r="AP69" s="13" t="str">
        <f>IF(AS68="","",IF(AQ69=2,"○","×"))</f>
        <v>×</v>
      </c>
      <c r="AQ69" s="2">
        <f>BU60</f>
        <v>0</v>
      </c>
      <c r="AS69" s="2">
        <f>IF(BS60="","",BS60)</f>
        <v>9</v>
      </c>
      <c r="AT69" s="2" t="s">
        <v>6</v>
      </c>
      <c r="AU69" s="2">
        <f>IF(BQ60="","",BQ60)</f>
        <v>25</v>
      </c>
      <c r="AV69" s="3">
        <f t="shared" si="45"/>
        <v>1</v>
      </c>
      <c r="AW69" s="2">
        <f>BO60</f>
        <v>2</v>
      </c>
      <c r="AX69" s="13" t="str">
        <f>IF(BA68="","",IF(AY69=2,"○","×"))</f>
        <v/>
      </c>
      <c r="AY69" s="2">
        <f>BU63</f>
        <v>0</v>
      </c>
      <c r="BA69" s="2" t="str">
        <f>IF(BS63="","",BS63)</f>
        <v/>
      </c>
      <c r="BB69" s="2" t="s">
        <v>6</v>
      </c>
      <c r="BC69" s="2" t="str">
        <f>IF(BQ63="","",BQ63)</f>
        <v/>
      </c>
      <c r="BD69" s="3">
        <f t="shared" si="47"/>
        <v>0</v>
      </c>
      <c r="BE69" s="2">
        <f>BO63</f>
        <v>0</v>
      </c>
      <c r="BF69" s="13" t="str">
        <f>IF(BI68="","",IF(BG69=2,"○","×"))</f>
        <v>×</v>
      </c>
      <c r="BG69" s="2">
        <f>BU66</f>
        <v>1</v>
      </c>
      <c r="BI69" s="2">
        <f>IF(BS66="","",BS66)</f>
        <v>25</v>
      </c>
      <c r="BJ69" s="2" t="s">
        <v>6</v>
      </c>
      <c r="BK69" s="2">
        <f>IF(BQ66="","",BQ66)</f>
        <v>21</v>
      </c>
      <c r="BL69" s="3">
        <f>IF(BK69&gt;BI69,1,0)</f>
        <v>0</v>
      </c>
      <c r="BM69" s="15">
        <f>BO66</f>
        <v>2</v>
      </c>
      <c r="BN69" s="224"/>
      <c r="BO69" s="224"/>
      <c r="BP69" s="224"/>
      <c r="BQ69" s="224"/>
      <c r="BR69" s="224"/>
      <c r="BS69" s="224"/>
      <c r="BT69" s="224"/>
      <c r="BU69" s="224"/>
      <c r="BV69" s="264"/>
      <c r="BW69" s="267"/>
      <c r="BX69" s="267"/>
      <c r="BY69" s="264"/>
      <c r="BZ69" s="261"/>
    </row>
    <row r="70" spans="2:79" ht="18" customHeight="1" x14ac:dyDescent="0.2">
      <c r="B70" s="219"/>
      <c r="C70" s="16"/>
      <c r="D70" s="16"/>
      <c r="E70" s="16"/>
      <c r="F70" s="16" t="str">
        <f>IF(AF61="","",AF61)</f>
        <v/>
      </c>
      <c r="G70" s="16" t="s">
        <v>6</v>
      </c>
      <c r="H70" s="16" t="str">
        <f>IF(AD61="","",AD61)</f>
        <v/>
      </c>
      <c r="I70" s="18">
        <f t="shared" si="44"/>
        <v>0</v>
      </c>
      <c r="J70" s="16"/>
      <c r="K70" s="20"/>
      <c r="L70" s="16"/>
      <c r="M70" s="16"/>
      <c r="N70" s="16" t="str">
        <f>IF(AF64="","",AF64)</f>
        <v/>
      </c>
      <c r="O70" s="16" t="s">
        <v>6</v>
      </c>
      <c r="P70" s="16" t="str">
        <f>IF(AD64="","",AD64)</f>
        <v/>
      </c>
      <c r="Q70" s="18">
        <f t="shared" si="46"/>
        <v>0</v>
      </c>
      <c r="R70" s="16"/>
      <c r="S70" s="20"/>
      <c r="T70" s="16"/>
      <c r="U70" s="16"/>
      <c r="V70" s="16" t="str">
        <f>IF(AF67="","",AF67)</f>
        <v/>
      </c>
      <c r="W70" s="16" t="s">
        <v>6</v>
      </c>
      <c r="X70" s="16" t="str">
        <f>IF(AD67="","",AD67)</f>
        <v/>
      </c>
      <c r="Y70" s="18">
        <f>IF(X70&gt;V70,1,0)</f>
        <v>0</v>
      </c>
      <c r="Z70" s="19"/>
      <c r="AA70" s="227"/>
      <c r="AB70" s="227"/>
      <c r="AC70" s="227"/>
      <c r="AD70" s="227"/>
      <c r="AE70" s="227"/>
      <c r="AF70" s="227"/>
      <c r="AG70" s="227"/>
      <c r="AH70" s="227"/>
      <c r="AI70" s="265"/>
      <c r="AJ70" s="268"/>
      <c r="AK70" s="268"/>
      <c r="AL70" s="265"/>
      <c r="AM70" s="262"/>
      <c r="AO70" s="219"/>
      <c r="AP70" s="16"/>
      <c r="AQ70" s="16"/>
      <c r="AR70" s="16"/>
      <c r="AS70" s="16" t="str">
        <f>IF(BS61="","",BS61)</f>
        <v/>
      </c>
      <c r="AT70" s="16" t="s">
        <v>6</v>
      </c>
      <c r="AU70" s="16" t="str">
        <f>IF(BQ61="","",BQ61)</f>
        <v/>
      </c>
      <c r="AV70" s="18">
        <f t="shared" si="45"/>
        <v>0</v>
      </c>
      <c r="AW70" s="16"/>
      <c r="AX70" s="20"/>
      <c r="AY70" s="16"/>
      <c r="AZ70" s="16"/>
      <c r="BA70" s="16" t="str">
        <f>IF(BS64="","",BS64)</f>
        <v/>
      </c>
      <c r="BB70" s="16" t="s">
        <v>6</v>
      </c>
      <c r="BC70" s="16" t="str">
        <f>IF(BQ64="","",BQ64)</f>
        <v/>
      </c>
      <c r="BD70" s="18">
        <f t="shared" si="47"/>
        <v>0</v>
      </c>
      <c r="BE70" s="16"/>
      <c r="BF70" s="20"/>
      <c r="BG70" s="16"/>
      <c r="BH70" s="16"/>
      <c r="BI70" s="16">
        <f>IF(BS67="","",BS67)</f>
        <v>15</v>
      </c>
      <c r="BJ70" s="16" t="s">
        <v>6</v>
      </c>
      <c r="BK70" s="16">
        <f>IF(BQ67="","",BQ67)</f>
        <v>25</v>
      </c>
      <c r="BL70" s="18">
        <f>IF(BK70&gt;BI70,1,0)</f>
        <v>1</v>
      </c>
      <c r="BM70" s="19"/>
      <c r="BN70" s="227"/>
      <c r="BO70" s="227"/>
      <c r="BP70" s="227"/>
      <c r="BQ70" s="227"/>
      <c r="BR70" s="227"/>
      <c r="BS70" s="227"/>
      <c r="BT70" s="227"/>
      <c r="BU70" s="227"/>
      <c r="BV70" s="265"/>
      <c r="BW70" s="268"/>
      <c r="BX70" s="268"/>
      <c r="BY70" s="265"/>
      <c r="BZ70" s="262"/>
    </row>
    <row r="71" spans="2:79" ht="18" customHeight="1" x14ac:dyDescent="0.2"/>
    <row r="72" spans="2:79" ht="18" customHeight="1" x14ac:dyDescent="0.2">
      <c r="B72" s="21"/>
      <c r="C72" s="275" t="s">
        <v>17</v>
      </c>
      <c r="D72" s="275"/>
      <c r="E72" s="275"/>
      <c r="F72" s="275"/>
      <c r="G72" s="275"/>
      <c r="H72" s="275"/>
      <c r="I72" s="275"/>
      <c r="J72" s="275"/>
      <c r="K72" s="275" t="s">
        <v>18</v>
      </c>
      <c r="L72" s="275"/>
      <c r="M72" s="275"/>
      <c r="N72" s="275"/>
      <c r="O72" s="275"/>
      <c r="P72" s="275"/>
      <c r="Q72" s="275"/>
      <c r="R72" s="275"/>
      <c r="S72" s="270" t="s">
        <v>19</v>
      </c>
      <c r="T72" s="271"/>
      <c r="U72" s="271"/>
      <c r="V72" s="271"/>
      <c r="W72" s="271"/>
      <c r="X72" s="271"/>
      <c r="Y72" s="271"/>
      <c r="Z72" s="272"/>
      <c r="AA72" s="270" t="s">
        <v>20</v>
      </c>
      <c r="AB72" s="271"/>
      <c r="AC72" s="271"/>
      <c r="AD72" s="271"/>
      <c r="AE72" s="271"/>
      <c r="AF72" s="271"/>
      <c r="AG72" s="271"/>
      <c r="AH72" s="272"/>
      <c r="AI72" s="13"/>
      <c r="AO72" s="21"/>
      <c r="AP72" s="275" t="s">
        <v>17</v>
      </c>
      <c r="AQ72" s="275"/>
      <c r="AR72" s="275"/>
      <c r="AS72" s="275"/>
      <c r="AT72" s="275"/>
      <c r="AU72" s="275"/>
      <c r="AV72" s="275"/>
      <c r="AW72" s="275"/>
      <c r="AX72" s="275" t="s">
        <v>18</v>
      </c>
      <c r="AY72" s="275"/>
      <c r="AZ72" s="275"/>
      <c r="BA72" s="275"/>
      <c r="BB72" s="275"/>
      <c r="BC72" s="275"/>
      <c r="BD72" s="275"/>
      <c r="BE72" s="275"/>
      <c r="BF72" s="270" t="s">
        <v>19</v>
      </c>
      <c r="BG72" s="271"/>
      <c r="BH72" s="271"/>
      <c r="BI72" s="271"/>
      <c r="BJ72" s="271"/>
      <c r="BK72" s="271"/>
      <c r="BL72" s="271"/>
      <c r="BM72" s="272"/>
      <c r="BN72" s="270" t="s">
        <v>20</v>
      </c>
      <c r="BO72" s="271"/>
      <c r="BP72" s="271"/>
      <c r="BQ72" s="271"/>
      <c r="BR72" s="271"/>
      <c r="BS72" s="271"/>
      <c r="BT72" s="271"/>
      <c r="BU72" s="272"/>
      <c r="BV72" s="13"/>
    </row>
    <row r="73" spans="2:79" ht="18" customHeight="1" x14ac:dyDescent="0.2">
      <c r="B73" s="21" t="s">
        <v>29</v>
      </c>
      <c r="C73" s="275" t="s">
        <v>188</v>
      </c>
      <c r="D73" s="275"/>
      <c r="E73" s="275"/>
      <c r="F73" s="275"/>
      <c r="G73" s="275"/>
      <c r="H73" s="275"/>
      <c r="I73" s="275"/>
      <c r="J73" s="275"/>
      <c r="K73" s="275" t="s">
        <v>189</v>
      </c>
      <c r="L73" s="275"/>
      <c r="M73" s="275"/>
      <c r="N73" s="275"/>
      <c r="O73" s="275"/>
      <c r="P73" s="275"/>
      <c r="Q73" s="275"/>
      <c r="R73" s="275"/>
      <c r="S73" s="270" t="s">
        <v>190</v>
      </c>
      <c r="T73" s="271"/>
      <c r="U73" s="271"/>
      <c r="V73" s="271"/>
      <c r="W73" s="271"/>
      <c r="X73" s="271"/>
      <c r="Y73" s="271"/>
      <c r="Z73" s="272"/>
      <c r="AA73" s="270" t="s">
        <v>144</v>
      </c>
      <c r="AB73" s="271"/>
      <c r="AC73" s="271"/>
      <c r="AD73" s="271"/>
      <c r="AE73" s="271"/>
      <c r="AF73" s="271"/>
      <c r="AG73" s="271"/>
      <c r="AH73" s="272"/>
      <c r="AI73" s="13"/>
      <c r="AO73" s="21" t="s">
        <v>30</v>
      </c>
      <c r="AP73" s="275" t="s">
        <v>217</v>
      </c>
      <c r="AQ73" s="275"/>
      <c r="AR73" s="275"/>
      <c r="AS73" s="275"/>
      <c r="AT73" s="275"/>
      <c r="AU73" s="275"/>
      <c r="AV73" s="275"/>
      <c r="AW73" s="275"/>
      <c r="AX73" s="275" t="s">
        <v>218</v>
      </c>
      <c r="AY73" s="275"/>
      <c r="AZ73" s="275"/>
      <c r="BA73" s="275"/>
      <c r="BB73" s="275"/>
      <c r="BC73" s="275"/>
      <c r="BD73" s="275"/>
      <c r="BE73" s="275"/>
      <c r="BF73" s="270" t="s">
        <v>219</v>
      </c>
      <c r="BG73" s="271"/>
      <c r="BH73" s="271"/>
      <c r="BI73" s="271"/>
      <c r="BJ73" s="271"/>
      <c r="BK73" s="271"/>
      <c r="BL73" s="271"/>
      <c r="BM73" s="272"/>
      <c r="BN73" s="270" t="s">
        <v>220</v>
      </c>
      <c r="BO73" s="271"/>
      <c r="BP73" s="271"/>
      <c r="BQ73" s="271"/>
      <c r="BR73" s="271"/>
      <c r="BS73" s="271"/>
      <c r="BT73" s="271"/>
      <c r="BU73" s="272"/>
      <c r="BV73" s="13"/>
    </row>
    <row r="74" spans="2:79" ht="18" customHeight="1" x14ac:dyDescent="0.2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O74" s="22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</row>
    <row r="75" spans="2:79" ht="18" customHeight="1" x14ac:dyDescent="0.2">
      <c r="B75" s="1" t="s">
        <v>178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24"/>
      <c r="AO75" s="1" t="s">
        <v>183</v>
      </c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24"/>
      <c r="CA75" s="124"/>
    </row>
    <row r="76" spans="2:79" ht="18" customHeight="1" x14ac:dyDescent="0.2">
      <c r="B76" s="4"/>
      <c r="C76" s="269" t="str">
        <f>B77</f>
        <v>春富・宮田</v>
      </c>
      <c r="D76" s="269"/>
      <c r="E76" s="269"/>
      <c r="F76" s="269"/>
      <c r="G76" s="269"/>
      <c r="H76" s="269"/>
      <c r="I76" s="269"/>
      <c r="J76" s="269"/>
      <c r="K76" s="273" t="str">
        <f>B80</f>
        <v>喬木</v>
      </c>
      <c r="L76" s="269"/>
      <c r="M76" s="269"/>
      <c r="N76" s="269"/>
      <c r="O76" s="269"/>
      <c r="P76" s="269"/>
      <c r="Q76" s="269"/>
      <c r="R76" s="269"/>
      <c r="S76" s="273" t="str">
        <f>B83</f>
        <v>辰野</v>
      </c>
      <c r="T76" s="269"/>
      <c r="U76" s="269"/>
      <c r="V76" s="269"/>
      <c r="W76" s="269"/>
      <c r="X76" s="269"/>
      <c r="Y76" s="269"/>
      <c r="Z76" s="274"/>
      <c r="AA76" s="269" t="str">
        <f>B86</f>
        <v>松川</v>
      </c>
      <c r="AB76" s="269"/>
      <c r="AC76" s="269"/>
      <c r="AD76" s="269"/>
      <c r="AE76" s="269"/>
      <c r="AF76" s="269"/>
      <c r="AG76" s="269"/>
      <c r="AH76" s="269"/>
      <c r="AI76" s="5" t="s">
        <v>10</v>
      </c>
      <c r="AJ76" s="6" t="s">
        <v>11</v>
      </c>
      <c r="AK76" s="6" t="s">
        <v>12</v>
      </c>
      <c r="AL76" s="6" t="s">
        <v>13</v>
      </c>
      <c r="AM76" s="7" t="s">
        <v>14</v>
      </c>
      <c r="AO76" s="4"/>
      <c r="AP76" s="269" t="str">
        <f>AO77</f>
        <v>茅野東部</v>
      </c>
      <c r="AQ76" s="269"/>
      <c r="AR76" s="269"/>
      <c r="AS76" s="269"/>
      <c r="AT76" s="269"/>
      <c r="AU76" s="269"/>
      <c r="AV76" s="269"/>
      <c r="AW76" s="269"/>
      <c r="AX76" s="273" t="str">
        <f>AO80</f>
        <v>赤穂</v>
      </c>
      <c r="AY76" s="269"/>
      <c r="AZ76" s="269"/>
      <c r="BA76" s="269"/>
      <c r="BB76" s="269"/>
      <c r="BC76" s="269"/>
      <c r="BD76" s="269"/>
      <c r="BE76" s="269"/>
      <c r="BF76" s="273" t="str">
        <f>AO83</f>
        <v>高森</v>
      </c>
      <c r="BG76" s="269"/>
      <c r="BH76" s="269"/>
      <c r="BI76" s="269"/>
      <c r="BJ76" s="269"/>
      <c r="BK76" s="269"/>
      <c r="BL76" s="269"/>
      <c r="BM76" s="274"/>
      <c r="BN76" s="269" t="str">
        <f>AO86</f>
        <v>永明</v>
      </c>
      <c r="BO76" s="269"/>
      <c r="BP76" s="269"/>
      <c r="BQ76" s="269"/>
      <c r="BR76" s="269"/>
      <c r="BS76" s="269"/>
      <c r="BT76" s="269"/>
      <c r="BU76" s="269"/>
      <c r="BV76" s="5" t="s">
        <v>10</v>
      </c>
      <c r="BW76" s="6" t="s">
        <v>11</v>
      </c>
      <c r="BX76" s="6" t="s">
        <v>12</v>
      </c>
      <c r="BY76" s="6" t="s">
        <v>13</v>
      </c>
      <c r="BZ76" s="7" t="s">
        <v>14</v>
      </c>
      <c r="CA76" s="124"/>
    </row>
    <row r="77" spans="2:79" ht="18" customHeight="1" x14ac:dyDescent="0.2">
      <c r="B77" s="217" t="s">
        <v>179</v>
      </c>
      <c r="C77" s="220"/>
      <c r="D77" s="221"/>
      <c r="E77" s="221"/>
      <c r="F77" s="221"/>
      <c r="G77" s="221"/>
      <c r="H77" s="221"/>
      <c r="I77" s="221"/>
      <c r="J77" s="221"/>
      <c r="K77" s="8"/>
      <c r="L77" s="9"/>
      <c r="M77" s="10">
        <f>IF(N77&gt;P77,1,0)</f>
        <v>1</v>
      </c>
      <c r="N77" s="11">
        <v>25</v>
      </c>
      <c r="O77" s="9" t="s">
        <v>6</v>
      </c>
      <c r="P77" s="11">
        <v>19</v>
      </c>
      <c r="Q77" s="10">
        <f>IF(P77&gt;N77,1,0)</f>
        <v>0</v>
      </c>
      <c r="R77" s="9"/>
      <c r="S77" s="8"/>
      <c r="T77" s="9"/>
      <c r="U77" s="10">
        <f t="shared" ref="U77:U82" si="48">IF(V77&gt;X77,1,0)</f>
        <v>0</v>
      </c>
      <c r="V77" s="11"/>
      <c r="W77" s="9" t="s">
        <v>6</v>
      </c>
      <c r="X77" s="11"/>
      <c r="Y77" s="10">
        <f t="shared" ref="Y77:Y82" si="49">IF(X77&gt;V77,1,0)</f>
        <v>0</v>
      </c>
      <c r="Z77" s="12"/>
      <c r="AA77" s="9"/>
      <c r="AB77" s="9"/>
      <c r="AC77" s="10">
        <f t="shared" ref="AC77:AC85" si="50">IF(AD77&gt;AF77,1,0)</f>
        <v>1</v>
      </c>
      <c r="AD77" s="11">
        <v>25</v>
      </c>
      <c r="AE77" s="9" t="s">
        <v>6</v>
      </c>
      <c r="AF77" s="11">
        <v>6</v>
      </c>
      <c r="AG77" s="10">
        <f t="shared" ref="AG77:AG85" si="51">IF(AF77&gt;AD77,1,0)</f>
        <v>0</v>
      </c>
      <c r="AH77" s="9"/>
      <c r="AI77" s="263">
        <f>COUNTIF(C77:AH79,"○")</f>
        <v>2</v>
      </c>
      <c r="AJ77" s="266" t="s">
        <v>53</v>
      </c>
      <c r="AK77" s="266">
        <f>(SUM(F77:F79)+SUM(N77:N79)+SUM(V77:V79)+SUM(AD77:AD79))/(SUM(H77:H79)+SUM(P77:P79)+SUM(X77:X79)+SUM(AF77:AF79))</f>
        <v>1.6833333333333333</v>
      </c>
      <c r="AL77" s="263" t="e">
        <f>AI77*1000000+AJ77*1000+AK77</f>
        <v>#VALUE!</v>
      </c>
      <c r="AM77" s="260"/>
      <c r="AO77" s="217" t="s">
        <v>182</v>
      </c>
      <c r="AP77" s="220"/>
      <c r="AQ77" s="221"/>
      <c r="AR77" s="221"/>
      <c r="AS77" s="221"/>
      <c r="AT77" s="221"/>
      <c r="AU77" s="221"/>
      <c r="AV77" s="221"/>
      <c r="AW77" s="221"/>
      <c r="AX77" s="8"/>
      <c r="AY77" s="9"/>
      <c r="AZ77" s="10">
        <f>IF(BA77&gt;BC77,1,0)</f>
        <v>0</v>
      </c>
      <c r="BA77" s="11">
        <v>14</v>
      </c>
      <c r="BB77" s="9" t="s">
        <v>6</v>
      </c>
      <c r="BC77" s="11">
        <v>25</v>
      </c>
      <c r="BD77" s="10">
        <f>IF(BC77&gt;BA77,1,0)</f>
        <v>1</v>
      </c>
      <c r="BE77" s="9"/>
      <c r="BF77" s="8"/>
      <c r="BG77" s="9"/>
      <c r="BH77" s="10">
        <f t="shared" ref="BH77:BH82" si="52">IF(BI77&gt;BK77,1,0)</f>
        <v>1</v>
      </c>
      <c r="BI77" s="11">
        <v>25</v>
      </c>
      <c r="BJ77" s="9" t="s">
        <v>6</v>
      </c>
      <c r="BK77" s="11">
        <v>16</v>
      </c>
      <c r="BL77" s="10">
        <f t="shared" ref="BL77:BL82" si="53">IF(BK77&gt;BI77,1,0)</f>
        <v>0</v>
      </c>
      <c r="BM77" s="12"/>
      <c r="BN77" s="9"/>
      <c r="BO77" s="9"/>
      <c r="BP77" s="10">
        <f t="shared" ref="BP77:BP85" si="54">IF(BQ77&gt;BS77,1,0)</f>
        <v>1</v>
      </c>
      <c r="BQ77" s="11">
        <v>26</v>
      </c>
      <c r="BR77" s="9" t="s">
        <v>6</v>
      </c>
      <c r="BS77" s="11">
        <v>24</v>
      </c>
      <c r="BT77" s="10">
        <f t="shared" ref="BT77:BT85" si="55">IF(BS77&gt;BQ77,1,0)</f>
        <v>0</v>
      </c>
      <c r="BU77" s="9"/>
      <c r="BV77" s="263">
        <f>COUNTIF(AP77:BU79,"○")</f>
        <v>2</v>
      </c>
      <c r="BW77" s="266">
        <f>(AQ78+AY78+BG78+BO78)/(AW78+BE78+BM78+BU78)</f>
        <v>2</v>
      </c>
      <c r="BX77" s="266">
        <f>(SUM(AS77:AS79)+SUM(BA77:BA79)+SUM(BI77:BI79)+SUM(BQ77:BQ79))/(SUM(AU77:AU79)+SUM(BC77:BC79)+SUM(BK77:BK79)+SUM(BS77:BS79))</f>
        <v>1.2342342342342343</v>
      </c>
      <c r="BY77" s="263">
        <f>BV77*1000000+BW77*1000+BX77</f>
        <v>2002001.2342342343</v>
      </c>
      <c r="BZ77" s="260">
        <v>2</v>
      </c>
      <c r="CA77" s="124"/>
    </row>
    <row r="78" spans="2:79" ht="18" customHeight="1" x14ac:dyDescent="0.2">
      <c r="B78" s="218"/>
      <c r="C78" s="223"/>
      <c r="D78" s="224"/>
      <c r="E78" s="224"/>
      <c r="F78" s="224"/>
      <c r="G78" s="224"/>
      <c r="H78" s="224"/>
      <c r="I78" s="224"/>
      <c r="J78" s="224"/>
      <c r="K78" s="13" t="str">
        <f>IF(N77="","",IF(L78=2,"○","×"))</f>
        <v>○</v>
      </c>
      <c r="L78" s="2">
        <f>SUM(M77:M79)</f>
        <v>2</v>
      </c>
      <c r="M78" s="3">
        <f>IF(N78&gt;P78,1,0)</f>
        <v>1</v>
      </c>
      <c r="N78" s="14">
        <v>26</v>
      </c>
      <c r="O78" s="2" t="s">
        <v>6</v>
      </c>
      <c r="P78" s="14">
        <v>24</v>
      </c>
      <c r="Q78" s="3">
        <f>IF(P78&gt;N78,1,0)</f>
        <v>0</v>
      </c>
      <c r="R78" s="2">
        <f>SUM(Q77:Q79)</f>
        <v>0</v>
      </c>
      <c r="S78" s="13" t="str">
        <f>IF(V77="","",IF(T78=2,"○","×"))</f>
        <v/>
      </c>
      <c r="T78" s="2">
        <f>SUM(U77:U79)</f>
        <v>0</v>
      </c>
      <c r="U78" s="3">
        <f t="shared" si="48"/>
        <v>0</v>
      </c>
      <c r="V78" s="14"/>
      <c r="W78" s="2" t="s">
        <v>6</v>
      </c>
      <c r="X78" s="14"/>
      <c r="Y78" s="3">
        <f t="shared" si="49"/>
        <v>0</v>
      </c>
      <c r="Z78" s="15">
        <f>SUM(Y77:Y79)</f>
        <v>0</v>
      </c>
      <c r="AA78" s="2" t="str">
        <f>IF(AD77="","",IF(AB78=2,"○","×"))</f>
        <v>○</v>
      </c>
      <c r="AB78" s="2">
        <f>SUM(AC77:AC79)</f>
        <v>2</v>
      </c>
      <c r="AC78" s="3">
        <f t="shared" si="50"/>
        <v>1</v>
      </c>
      <c r="AD78" s="14">
        <v>25</v>
      </c>
      <c r="AE78" s="2" t="s">
        <v>6</v>
      </c>
      <c r="AF78" s="14">
        <v>11</v>
      </c>
      <c r="AG78" s="3">
        <f t="shared" si="51"/>
        <v>0</v>
      </c>
      <c r="AH78" s="2">
        <f>SUM(AG77:AG79)</f>
        <v>0</v>
      </c>
      <c r="AI78" s="264"/>
      <c r="AJ78" s="267"/>
      <c r="AK78" s="267"/>
      <c r="AL78" s="264"/>
      <c r="AM78" s="261"/>
      <c r="AO78" s="218"/>
      <c r="AP78" s="223"/>
      <c r="AQ78" s="224"/>
      <c r="AR78" s="224"/>
      <c r="AS78" s="224"/>
      <c r="AT78" s="224"/>
      <c r="AU78" s="224"/>
      <c r="AV78" s="224"/>
      <c r="AW78" s="224"/>
      <c r="AX78" s="13" t="str">
        <f>IF(BA77="","",IF(AY78=2,"○","×"))</f>
        <v>×</v>
      </c>
      <c r="AY78" s="2">
        <f>SUM(AZ77:AZ79)</f>
        <v>0</v>
      </c>
      <c r="AZ78" s="3">
        <f>IF(BA78&gt;BC78,1,0)</f>
        <v>0</v>
      </c>
      <c r="BA78" s="14">
        <v>22</v>
      </c>
      <c r="BB78" s="2" t="s">
        <v>6</v>
      </c>
      <c r="BC78" s="14">
        <v>25</v>
      </c>
      <c r="BD78" s="3">
        <f>IF(BC78&gt;BA78,1,0)</f>
        <v>1</v>
      </c>
      <c r="BE78" s="2">
        <f>SUM(BD77:BD79)</f>
        <v>2</v>
      </c>
      <c r="BF78" s="13" t="str">
        <f>IF(BI77="","",IF(BG78=2,"○","×"))</f>
        <v>○</v>
      </c>
      <c r="BG78" s="2">
        <f>SUM(BH77:BH79)</f>
        <v>2</v>
      </c>
      <c r="BH78" s="3">
        <f t="shared" si="52"/>
        <v>1</v>
      </c>
      <c r="BI78" s="14">
        <v>25</v>
      </c>
      <c r="BJ78" s="2" t="s">
        <v>6</v>
      </c>
      <c r="BK78" s="14">
        <v>12</v>
      </c>
      <c r="BL78" s="3">
        <f t="shared" si="53"/>
        <v>0</v>
      </c>
      <c r="BM78" s="15">
        <f>SUM(BL77:BL79)</f>
        <v>0</v>
      </c>
      <c r="BN78" s="2" t="str">
        <f>IF(BQ77="","",IF(BO78=2,"○","×"))</f>
        <v>○</v>
      </c>
      <c r="BO78" s="2">
        <f>SUM(BP77:BP79)</f>
        <v>2</v>
      </c>
      <c r="BP78" s="3">
        <f t="shared" si="54"/>
        <v>1</v>
      </c>
      <c r="BQ78" s="14">
        <v>25</v>
      </c>
      <c r="BR78" s="2" t="s">
        <v>6</v>
      </c>
      <c r="BS78" s="14">
        <v>9</v>
      </c>
      <c r="BT78" s="3">
        <f t="shared" si="55"/>
        <v>0</v>
      </c>
      <c r="BU78" s="2">
        <f>SUM(BT77:BT79)</f>
        <v>0</v>
      </c>
      <c r="BV78" s="264"/>
      <c r="BW78" s="267"/>
      <c r="BX78" s="267"/>
      <c r="BY78" s="264"/>
      <c r="BZ78" s="261"/>
      <c r="CA78" s="124"/>
    </row>
    <row r="79" spans="2:79" ht="18" customHeight="1" x14ac:dyDescent="0.2">
      <c r="B79" s="218"/>
      <c r="C79" s="226"/>
      <c r="D79" s="227"/>
      <c r="E79" s="227"/>
      <c r="F79" s="227"/>
      <c r="G79" s="227"/>
      <c r="H79" s="227"/>
      <c r="I79" s="227"/>
      <c r="J79" s="227"/>
      <c r="K79" s="27" t="s">
        <v>47</v>
      </c>
      <c r="L79" s="16"/>
      <c r="M79" s="3">
        <f>IF(N79&gt;P79,1,0)</f>
        <v>0</v>
      </c>
      <c r="N79" s="17"/>
      <c r="O79" s="16" t="s">
        <v>6</v>
      </c>
      <c r="P79" s="17"/>
      <c r="Q79" s="3">
        <f>IF(P79&gt;N79,1,0)</f>
        <v>0</v>
      </c>
      <c r="R79" s="16"/>
      <c r="S79" s="27"/>
      <c r="T79" s="16"/>
      <c r="U79" s="18">
        <f t="shared" si="48"/>
        <v>0</v>
      </c>
      <c r="V79" s="17"/>
      <c r="W79" s="16" t="s">
        <v>6</v>
      </c>
      <c r="X79" s="17"/>
      <c r="Y79" s="18">
        <f t="shared" si="49"/>
        <v>0</v>
      </c>
      <c r="Z79" s="19"/>
      <c r="AA79" s="26" t="s">
        <v>9</v>
      </c>
      <c r="AB79" s="16"/>
      <c r="AC79" s="18">
        <f t="shared" si="50"/>
        <v>0</v>
      </c>
      <c r="AD79" s="17"/>
      <c r="AE79" s="16" t="s">
        <v>6</v>
      </c>
      <c r="AF79" s="17"/>
      <c r="AG79" s="18">
        <f t="shared" si="51"/>
        <v>0</v>
      </c>
      <c r="AH79" s="16"/>
      <c r="AI79" s="265"/>
      <c r="AJ79" s="268"/>
      <c r="AK79" s="268"/>
      <c r="AL79" s="265"/>
      <c r="AM79" s="262"/>
      <c r="AO79" s="218"/>
      <c r="AP79" s="226"/>
      <c r="AQ79" s="227"/>
      <c r="AR79" s="227"/>
      <c r="AS79" s="227"/>
      <c r="AT79" s="227"/>
      <c r="AU79" s="227"/>
      <c r="AV79" s="227"/>
      <c r="AW79" s="227"/>
      <c r="AX79" s="27" t="s">
        <v>221</v>
      </c>
      <c r="AY79" s="16"/>
      <c r="AZ79" s="3">
        <f>IF(BA79&gt;BC79,1,0)</f>
        <v>0</v>
      </c>
      <c r="BA79" s="17"/>
      <c r="BB79" s="16" t="s">
        <v>6</v>
      </c>
      <c r="BC79" s="17"/>
      <c r="BD79" s="3">
        <f>IF(BC79&gt;BA79,1,0)</f>
        <v>0</v>
      </c>
      <c r="BE79" s="16"/>
      <c r="BF79" s="27" t="s">
        <v>8</v>
      </c>
      <c r="BG79" s="16"/>
      <c r="BH79" s="18">
        <f t="shared" si="52"/>
        <v>0</v>
      </c>
      <c r="BI79" s="17"/>
      <c r="BJ79" s="16" t="s">
        <v>6</v>
      </c>
      <c r="BK79" s="17"/>
      <c r="BL79" s="18">
        <f t="shared" si="53"/>
        <v>0</v>
      </c>
      <c r="BM79" s="19"/>
      <c r="BN79" s="26" t="s">
        <v>119</v>
      </c>
      <c r="BO79" s="16"/>
      <c r="BP79" s="18">
        <f t="shared" si="54"/>
        <v>0</v>
      </c>
      <c r="BQ79" s="17"/>
      <c r="BR79" s="16" t="s">
        <v>6</v>
      </c>
      <c r="BS79" s="17"/>
      <c r="BT79" s="18">
        <f t="shared" si="55"/>
        <v>0</v>
      </c>
      <c r="BU79" s="16"/>
      <c r="BV79" s="265"/>
      <c r="BW79" s="268"/>
      <c r="BX79" s="268"/>
      <c r="BY79" s="265"/>
      <c r="BZ79" s="262"/>
      <c r="CA79" s="124"/>
    </row>
    <row r="80" spans="2:79" ht="18" customHeight="1" x14ac:dyDescent="0.2">
      <c r="B80" s="217" t="s">
        <v>50</v>
      </c>
      <c r="C80" s="9"/>
      <c r="D80" s="9"/>
      <c r="E80" s="9"/>
      <c r="F80" s="9">
        <f>IF(P77="","",P77)</f>
        <v>19</v>
      </c>
      <c r="G80" s="9" t="s">
        <v>6</v>
      </c>
      <c r="H80" s="9">
        <f>IF(N77="","",N77)</f>
        <v>25</v>
      </c>
      <c r="I80" s="10">
        <f>IF(H80&gt;F80,1,0)</f>
        <v>1</v>
      </c>
      <c r="J80" s="9"/>
      <c r="K80" s="220"/>
      <c r="L80" s="221"/>
      <c r="M80" s="221"/>
      <c r="N80" s="221"/>
      <c r="O80" s="221"/>
      <c r="P80" s="221"/>
      <c r="Q80" s="221"/>
      <c r="R80" s="221"/>
      <c r="S80" s="8"/>
      <c r="T80" s="9"/>
      <c r="U80" s="10">
        <f t="shared" si="48"/>
        <v>1</v>
      </c>
      <c r="V80" s="11">
        <v>25</v>
      </c>
      <c r="W80" s="9" t="s">
        <v>6</v>
      </c>
      <c r="X80" s="11">
        <v>11</v>
      </c>
      <c r="Y80" s="10">
        <f t="shared" si="49"/>
        <v>0</v>
      </c>
      <c r="Z80" s="12"/>
      <c r="AA80" s="9"/>
      <c r="AB80" s="9"/>
      <c r="AC80" s="10">
        <f t="shared" si="50"/>
        <v>1</v>
      </c>
      <c r="AD80" s="11">
        <v>25</v>
      </c>
      <c r="AE80" s="9" t="s">
        <v>6</v>
      </c>
      <c r="AF80" s="11">
        <v>14</v>
      </c>
      <c r="AG80" s="10">
        <f t="shared" si="51"/>
        <v>0</v>
      </c>
      <c r="AH80" s="9"/>
      <c r="AI80" s="263">
        <f>COUNTIF(C80:AH82,"○")</f>
        <v>2</v>
      </c>
      <c r="AJ80" s="266">
        <f>(D81+L81+T81+AB81)/(J81+R81+Z81+AH81)</f>
        <v>2</v>
      </c>
      <c r="AK80" s="266">
        <f>(SUM(F80:F82)+SUM(N80:N82)+SUM(V80:V82)+SUM(AD80:AD82))/(SUM(H80:H82)+SUM(P80:P82)+SUM(X80:X82)+SUM(AF80:AF82))</f>
        <v>1.4742268041237114</v>
      </c>
      <c r="AL80" s="263">
        <f>AI80*1000000+AJ80*1000+AK80</f>
        <v>2002001.4742268042</v>
      </c>
      <c r="AM80" s="260"/>
      <c r="AO80" s="217" t="s">
        <v>7</v>
      </c>
      <c r="AP80" s="9"/>
      <c r="AQ80" s="9"/>
      <c r="AR80" s="9"/>
      <c r="AS80" s="9">
        <f>IF(BC77="","",BC77)</f>
        <v>25</v>
      </c>
      <c r="AT80" s="9" t="s">
        <v>6</v>
      </c>
      <c r="AU80" s="9">
        <f>IF(BA77="","",BA77)</f>
        <v>14</v>
      </c>
      <c r="AV80" s="10">
        <f>IF(AU80&gt;AS80,1,0)</f>
        <v>0</v>
      </c>
      <c r="AW80" s="9"/>
      <c r="AX80" s="220"/>
      <c r="AY80" s="221"/>
      <c r="AZ80" s="221"/>
      <c r="BA80" s="221"/>
      <c r="BB80" s="221"/>
      <c r="BC80" s="221"/>
      <c r="BD80" s="221"/>
      <c r="BE80" s="221"/>
      <c r="BF80" s="8"/>
      <c r="BG80" s="9"/>
      <c r="BH80" s="10">
        <f t="shared" si="52"/>
        <v>1</v>
      </c>
      <c r="BI80" s="11">
        <v>25</v>
      </c>
      <c r="BJ80" s="9" t="s">
        <v>6</v>
      </c>
      <c r="BK80" s="11">
        <v>13</v>
      </c>
      <c r="BL80" s="10">
        <f t="shared" si="53"/>
        <v>0</v>
      </c>
      <c r="BM80" s="12"/>
      <c r="BN80" s="9"/>
      <c r="BO80" s="9"/>
      <c r="BP80" s="10">
        <f t="shared" si="54"/>
        <v>0</v>
      </c>
      <c r="BQ80" s="11"/>
      <c r="BR80" s="9" t="s">
        <v>6</v>
      </c>
      <c r="BS80" s="11"/>
      <c r="BT80" s="10">
        <f t="shared" si="55"/>
        <v>0</v>
      </c>
      <c r="BU80" s="9"/>
      <c r="BV80" s="263">
        <f>COUNTIF(AP80:BU82,"○")</f>
        <v>2</v>
      </c>
      <c r="BW80" s="266" t="s">
        <v>53</v>
      </c>
      <c r="BX80" s="266">
        <f>(SUM(AS80:AS82)+SUM(BA80:BA82)+SUM(BI80:BI82)+SUM(BQ80:BQ82))/(SUM(AU80:AU82)+SUM(BC80:BC82)+SUM(BK80:BK82)+SUM(BS80:BS82))</f>
        <v>1.639344262295082</v>
      </c>
      <c r="BY80" s="263" t="e">
        <f>BV80*1000000+BW80*1000+BX80</f>
        <v>#VALUE!</v>
      </c>
      <c r="BZ80" s="260">
        <v>1</v>
      </c>
      <c r="CA80" s="124"/>
    </row>
    <row r="81" spans="2:79" ht="18" customHeight="1" x14ac:dyDescent="0.2">
      <c r="B81" s="218"/>
      <c r="C81" s="13" t="str">
        <f>IF(F80="","",IF(D81=2,"○","×"))</f>
        <v>×</v>
      </c>
      <c r="D81" s="2">
        <f>R78</f>
        <v>0</v>
      </c>
      <c r="F81" s="2">
        <f>IF(P78="","",P78)</f>
        <v>24</v>
      </c>
      <c r="G81" s="2" t="s">
        <v>6</v>
      </c>
      <c r="H81" s="2">
        <f>IF(N78="","",N78)</f>
        <v>26</v>
      </c>
      <c r="I81" s="3">
        <f t="shared" ref="I81:I88" si="56">IF(H81&gt;F81,1,0)</f>
        <v>1</v>
      </c>
      <c r="J81" s="2">
        <f>L78</f>
        <v>2</v>
      </c>
      <c r="K81" s="223"/>
      <c r="L81" s="224"/>
      <c r="M81" s="224"/>
      <c r="N81" s="224"/>
      <c r="O81" s="224"/>
      <c r="P81" s="224"/>
      <c r="Q81" s="224"/>
      <c r="R81" s="224"/>
      <c r="S81" s="13" t="str">
        <f>IF(V80="","",IF(T81=2,"○","×"))</f>
        <v>○</v>
      </c>
      <c r="T81" s="2">
        <f>SUM(U80:U82)</f>
        <v>2</v>
      </c>
      <c r="U81" s="3">
        <f t="shared" si="48"/>
        <v>1</v>
      </c>
      <c r="V81" s="14">
        <v>25</v>
      </c>
      <c r="W81" s="2" t="s">
        <v>6</v>
      </c>
      <c r="X81" s="14">
        <v>8</v>
      </c>
      <c r="Y81" s="3">
        <f t="shared" si="49"/>
        <v>0</v>
      </c>
      <c r="Z81" s="15">
        <f>SUM(Y80:Y82)</f>
        <v>0</v>
      </c>
      <c r="AA81" s="2" t="str">
        <f>IF(AD80="","",IF(AB81=2,"○","×"))</f>
        <v>○</v>
      </c>
      <c r="AB81" s="2">
        <f>SUM(AC80:AC82)</f>
        <v>2</v>
      </c>
      <c r="AC81" s="3">
        <f t="shared" si="50"/>
        <v>1</v>
      </c>
      <c r="AD81" s="14">
        <v>25</v>
      </c>
      <c r="AE81" s="2" t="s">
        <v>6</v>
      </c>
      <c r="AF81" s="14">
        <v>13</v>
      </c>
      <c r="AG81" s="3">
        <f t="shared" si="51"/>
        <v>0</v>
      </c>
      <c r="AH81" s="2">
        <f>SUM(AG80:AG82)</f>
        <v>0</v>
      </c>
      <c r="AI81" s="264"/>
      <c r="AJ81" s="267"/>
      <c r="AK81" s="267"/>
      <c r="AL81" s="264"/>
      <c r="AM81" s="261"/>
      <c r="AO81" s="218"/>
      <c r="AP81" s="13" t="str">
        <f>IF(AS80="","",IF(AQ81=2,"○","×"))</f>
        <v>○</v>
      </c>
      <c r="AQ81" s="2">
        <f>BE78</f>
        <v>2</v>
      </c>
      <c r="AS81" s="2">
        <f>IF(BC78="","",BC78)</f>
        <v>25</v>
      </c>
      <c r="AT81" s="2" t="s">
        <v>6</v>
      </c>
      <c r="AU81" s="2">
        <f>IF(BA78="","",BA78)</f>
        <v>22</v>
      </c>
      <c r="AV81" s="3">
        <f t="shared" ref="AV81:AV88" si="57">IF(AU81&gt;AS81,1,0)</f>
        <v>0</v>
      </c>
      <c r="AW81" s="2">
        <f>AY78</f>
        <v>0</v>
      </c>
      <c r="AX81" s="223"/>
      <c r="AY81" s="224"/>
      <c r="AZ81" s="224"/>
      <c r="BA81" s="224"/>
      <c r="BB81" s="224"/>
      <c r="BC81" s="224"/>
      <c r="BD81" s="224"/>
      <c r="BE81" s="224"/>
      <c r="BF81" s="13" t="str">
        <f>IF(BI80="","",IF(BG81=2,"○","×"))</f>
        <v>○</v>
      </c>
      <c r="BG81" s="2">
        <f>SUM(BH80:BH82)</f>
        <v>2</v>
      </c>
      <c r="BH81" s="3">
        <f t="shared" si="52"/>
        <v>1</v>
      </c>
      <c r="BI81" s="14">
        <v>25</v>
      </c>
      <c r="BJ81" s="2" t="s">
        <v>6</v>
      </c>
      <c r="BK81" s="14">
        <v>12</v>
      </c>
      <c r="BL81" s="3">
        <f t="shared" si="53"/>
        <v>0</v>
      </c>
      <c r="BM81" s="15">
        <f>SUM(BL80:BL82)</f>
        <v>0</v>
      </c>
      <c r="BN81" s="2" t="str">
        <f>IF(BQ80="","",IF(BO81=2,"○","×"))</f>
        <v/>
      </c>
      <c r="BO81" s="2">
        <f>SUM(BP80:BP82)</f>
        <v>0</v>
      </c>
      <c r="BP81" s="3">
        <f t="shared" si="54"/>
        <v>0</v>
      </c>
      <c r="BQ81" s="14"/>
      <c r="BR81" s="2" t="s">
        <v>6</v>
      </c>
      <c r="BS81" s="14"/>
      <c r="BT81" s="3">
        <f t="shared" si="55"/>
        <v>0</v>
      </c>
      <c r="BU81" s="2">
        <f>SUM(BT80:BT82)</f>
        <v>0</v>
      </c>
      <c r="BV81" s="264"/>
      <c r="BW81" s="267"/>
      <c r="BX81" s="267"/>
      <c r="BY81" s="264"/>
      <c r="BZ81" s="261"/>
      <c r="CA81" s="124"/>
    </row>
    <row r="82" spans="2:79" ht="18" customHeight="1" x14ac:dyDescent="0.2">
      <c r="B82" s="218"/>
      <c r="C82" s="16"/>
      <c r="D82" s="16"/>
      <c r="E82" s="16"/>
      <c r="F82" s="16" t="str">
        <f>IF(P79="","",P79)</f>
        <v/>
      </c>
      <c r="G82" s="16" t="s">
        <v>6</v>
      </c>
      <c r="H82" s="16" t="str">
        <f>IF(N79="","",N79)</f>
        <v/>
      </c>
      <c r="I82" s="3">
        <f t="shared" si="56"/>
        <v>0</v>
      </c>
      <c r="J82" s="16"/>
      <c r="K82" s="226"/>
      <c r="L82" s="227"/>
      <c r="M82" s="227"/>
      <c r="N82" s="227"/>
      <c r="O82" s="227"/>
      <c r="P82" s="227"/>
      <c r="Q82" s="227"/>
      <c r="R82" s="227"/>
      <c r="S82" s="27" t="s">
        <v>187</v>
      </c>
      <c r="T82" s="16"/>
      <c r="U82" s="18">
        <f t="shared" si="48"/>
        <v>0</v>
      </c>
      <c r="V82" s="17"/>
      <c r="W82" s="16" t="s">
        <v>6</v>
      </c>
      <c r="X82" s="17"/>
      <c r="Y82" s="18">
        <f t="shared" si="49"/>
        <v>0</v>
      </c>
      <c r="Z82" s="19"/>
      <c r="AA82" s="16" t="s">
        <v>24</v>
      </c>
      <c r="AB82" s="16"/>
      <c r="AC82" s="18">
        <f t="shared" si="50"/>
        <v>0</v>
      </c>
      <c r="AD82" s="17"/>
      <c r="AE82" s="16" t="s">
        <v>6</v>
      </c>
      <c r="AF82" s="17"/>
      <c r="AG82" s="18">
        <f t="shared" si="51"/>
        <v>0</v>
      </c>
      <c r="AH82" s="16"/>
      <c r="AI82" s="265"/>
      <c r="AJ82" s="268"/>
      <c r="AK82" s="268"/>
      <c r="AL82" s="265"/>
      <c r="AM82" s="262"/>
      <c r="AO82" s="218"/>
      <c r="AP82" s="16"/>
      <c r="AQ82" s="16"/>
      <c r="AR82" s="16"/>
      <c r="AS82" s="16" t="str">
        <f>IF(BC79="","",BC79)</f>
        <v/>
      </c>
      <c r="AT82" s="16" t="s">
        <v>6</v>
      </c>
      <c r="AU82" s="16" t="str">
        <f>IF(BA79="","",BA79)</f>
        <v/>
      </c>
      <c r="AV82" s="3">
        <f t="shared" si="57"/>
        <v>0</v>
      </c>
      <c r="AW82" s="16"/>
      <c r="AX82" s="226"/>
      <c r="AY82" s="227"/>
      <c r="AZ82" s="227"/>
      <c r="BA82" s="227"/>
      <c r="BB82" s="227"/>
      <c r="BC82" s="227"/>
      <c r="BD82" s="227"/>
      <c r="BE82" s="227"/>
      <c r="BF82" s="27" t="s">
        <v>8</v>
      </c>
      <c r="BG82" s="16"/>
      <c r="BH82" s="18">
        <f t="shared" si="52"/>
        <v>0</v>
      </c>
      <c r="BI82" s="17"/>
      <c r="BJ82" s="16" t="s">
        <v>6</v>
      </c>
      <c r="BK82" s="17"/>
      <c r="BL82" s="18">
        <f t="shared" si="53"/>
        <v>0</v>
      </c>
      <c r="BM82" s="19"/>
      <c r="BN82" s="16"/>
      <c r="BO82" s="16"/>
      <c r="BP82" s="18">
        <f t="shared" si="54"/>
        <v>0</v>
      </c>
      <c r="BQ82" s="17"/>
      <c r="BR82" s="16" t="s">
        <v>6</v>
      </c>
      <c r="BS82" s="17"/>
      <c r="BT82" s="18">
        <f t="shared" si="55"/>
        <v>0</v>
      </c>
      <c r="BU82" s="16"/>
      <c r="BV82" s="265"/>
      <c r="BW82" s="268"/>
      <c r="BX82" s="268"/>
      <c r="BY82" s="265"/>
      <c r="BZ82" s="262"/>
      <c r="CA82" s="124"/>
    </row>
    <row r="83" spans="2:79" ht="18" customHeight="1" x14ac:dyDescent="0.2">
      <c r="B83" s="217" t="s">
        <v>36</v>
      </c>
      <c r="C83" s="9"/>
      <c r="D83" s="9"/>
      <c r="E83" s="9"/>
      <c r="F83" s="2" t="str">
        <f>IF(X77="","",X77)</f>
        <v/>
      </c>
      <c r="G83" s="9" t="s">
        <v>6</v>
      </c>
      <c r="H83" s="2" t="str">
        <f>IF(V77="","",V77)</f>
        <v/>
      </c>
      <c r="I83" s="3">
        <f t="shared" si="56"/>
        <v>0</v>
      </c>
      <c r="J83" s="9"/>
      <c r="K83" s="8"/>
      <c r="L83" s="9"/>
      <c r="M83" s="9"/>
      <c r="N83" s="9">
        <f>IF(X80="","",X80)</f>
        <v>11</v>
      </c>
      <c r="O83" s="9" t="s">
        <v>6</v>
      </c>
      <c r="P83" s="2">
        <f>IF(V80="","",V80)</f>
        <v>25</v>
      </c>
      <c r="Q83" s="10">
        <f t="shared" ref="Q83:Q88" si="58">IF(P83&gt;N83,1,0)</f>
        <v>1</v>
      </c>
      <c r="R83" s="9"/>
      <c r="S83" s="220"/>
      <c r="T83" s="221"/>
      <c r="U83" s="221"/>
      <c r="V83" s="221"/>
      <c r="W83" s="221"/>
      <c r="X83" s="221"/>
      <c r="Y83" s="221"/>
      <c r="Z83" s="222"/>
      <c r="AA83" s="9"/>
      <c r="AB83" s="9"/>
      <c r="AC83" s="10">
        <f t="shared" si="50"/>
        <v>1</v>
      </c>
      <c r="AD83" s="11">
        <v>25</v>
      </c>
      <c r="AE83" s="9" t="s">
        <v>6</v>
      </c>
      <c r="AF83" s="11">
        <v>22</v>
      </c>
      <c r="AG83" s="10">
        <f t="shared" si="51"/>
        <v>0</v>
      </c>
      <c r="AH83" s="9"/>
      <c r="AI83" s="263">
        <f>COUNTIF(C83:AH85,"○")</f>
        <v>0</v>
      </c>
      <c r="AJ83" s="266">
        <f>(D84+L84+T84+AB84)/(J84+R84+Z84+AH84)</f>
        <v>0.25</v>
      </c>
      <c r="AK83" s="266">
        <f>(SUM(F83:F85)+SUM(N83:N85)+SUM(V83:V85)+SUM(AD83:AD85))/(SUM(H83:H85)+SUM(P83:P85)+SUM(X83:X85)+SUM(AF83:AF85))</f>
        <v>0.70731707317073167</v>
      </c>
      <c r="AL83" s="263">
        <f>AI83*1000000+AJ83*1000+AK83</f>
        <v>250.70731707317074</v>
      </c>
      <c r="AM83" s="260"/>
      <c r="AO83" s="217" t="s">
        <v>27</v>
      </c>
      <c r="AP83" s="9"/>
      <c r="AQ83" s="9"/>
      <c r="AR83" s="9"/>
      <c r="AS83" s="2">
        <f>IF(BK77="","",BK77)</f>
        <v>16</v>
      </c>
      <c r="AT83" s="9" t="s">
        <v>6</v>
      </c>
      <c r="AU83" s="2">
        <f>IF(BI77="","",BI77)</f>
        <v>25</v>
      </c>
      <c r="AV83" s="3">
        <f t="shared" si="57"/>
        <v>1</v>
      </c>
      <c r="AW83" s="9"/>
      <c r="AX83" s="8"/>
      <c r="AY83" s="9"/>
      <c r="AZ83" s="9"/>
      <c r="BA83" s="9">
        <f>IF(BK80="","",BK80)</f>
        <v>13</v>
      </c>
      <c r="BB83" s="9" t="s">
        <v>6</v>
      </c>
      <c r="BC83" s="2">
        <f>IF(BI80="","",BI80)</f>
        <v>25</v>
      </c>
      <c r="BD83" s="10">
        <f t="shared" ref="BD83:BD88" si="59">IF(BC83&gt;BA83,1,0)</f>
        <v>1</v>
      </c>
      <c r="BE83" s="9"/>
      <c r="BF83" s="220"/>
      <c r="BG83" s="221"/>
      <c r="BH83" s="221"/>
      <c r="BI83" s="221"/>
      <c r="BJ83" s="221"/>
      <c r="BK83" s="221"/>
      <c r="BL83" s="221"/>
      <c r="BM83" s="222"/>
      <c r="BN83" s="9"/>
      <c r="BO83" s="9"/>
      <c r="BP83" s="10">
        <f t="shared" si="54"/>
        <v>1</v>
      </c>
      <c r="BQ83" s="11">
        <v>25</v>
      </c>
      <c r="BR83" s="9" t="s">
        <v>6</v>
      </c>
      <c r="BS83" s="11">
        <v>16</v>
      </c>
      <c r="BT83" s="10">
        <f t="shared" si="55"/>
        <v>0</v>
      </c>
      <c r="BU83" s="9"/>
      <c r="BV83" s="263">
        <f>COUNTIF(AP83:BU85,"○")</f>
        <v>1</v>
      </c>
      <c r="BW83" s="266">
        <f>(AQ84+AY84+BG84+BO84)/(AW84+BE84+BM84+BU84)</f>
        <v>1</v>
      </c>
      <c r="BX83" s="266">
        <f>(SUM(AS83:AS85)+SUM(BA83:BA85)+SUM(BI83:BI85)+SUM(BQ83:BQ85))/(SUM(AU83:AU85)+SUM(BC83:BC85)+SUM(BK83:BK85)+SUM(BS83:BS85))</f>
        <v>0.83064516129032262</v>
      </c>
      <c r="BY83" s="263">
        <f>BV83*1000000+BW83*1000+BX83</f>
        <v>1001000.8306451613</v>
      </c>
      <c r="BZ83" s="260">
        <v>3</v>
      </c>
      <c r="CA83" s="124"/>
    </row>
    <row r="84" spans="2:79" ht="18" customHeight="1" x14ac:dyDescent="0.2">
      <c r="B84" s="218"/>
      <c r="C84" s="13" t="str">
        <f>IF(F83="","",IF(D84=2,"○","×"))</f>
        <v/>
      </c>
      <c r="D84" s="2">
        <f>Z78</f>
        <v>0</v>
      </c>
      <c r="F84" s="2" t="str">
        <f>IF(X78="","",X78)</f>
        <v/>
      </c>
      <c r="G84" s="2" t="s">
        <v>6</v>
      </c>
      <c r="H84" s="2" t="str">
        <f>IF(V78="","",V78)</f>
        <v/>
      </c>
      <c r="I84" s="3">
        <f t="shared" si="56"/>
        <v>0</v>
      </c>
      <c r="K84" s="13" t="str">
        <f>IF(N83="","",IF(L84=2,"○","×"))</f>
        <v>×</v>
      </c>
      <c r="L84" s="2">
        <f>Z81</f>
        <v>0</v>
      </c>
      <c r="N84" s="2">
        <f>IF(X81="","",X81)</f>
        <v>8</v>
      </c>
      <c r="O84" s="2" t="s">
        <v>6</v>
      </c>
      <c r="P84" s="2">
        <f>IF(V81="","",V81)</f>
        <v>25</v>
      </c>
      <c r="Q84" s="3">
        <f t="shared" si="58"/>
        <v>1</v>
      </c>
      <c r="R84" s="2">
        <f>T81</f>
        <v>2</v>
      </c>
      <c r="S84" s="223"/>
      <c r="T84" s="224"/>
      <c r="U84" s="224"/>
      <c r="V84" s="224"/>
      <c r="W84" s="224"/>
      <c r="X84" s="224"/>
      <c r="Y84" s="224"/>
      <c r="Z84" s="225"/>
      <c r="AA84" s="2" t="str">
        <f>IF(AD83="","",IF(AB84=2,"○","×"))</f>
        <v>×</v>
      </c>
      <c r="AB84" s="2">
        <f>SUM(AC83:AC85)</f>
        <v>1</v>
      </c>
      <c r="AC84" s="3">
        <f t="shared" si="50"/>
        <v>0</v>
      </c>
      <c r="AD84" s="14">
        <v>19</v>
      </c>
      <c r="AE84" s="2" t="s">
        <v>6</v>
      </c>
      <c r="AF84" s="14">
        <v>25</v>
      </c>
      <c r="AG84" s="3">
        <f t="shared" si="51"/>
        <v>1</v>
      </c>
      <c r="AH84" s="2">
        <f>SUM(AG83:AG85)</f>
        <v>2</v>
      </c>
      <c r="AI84" s="264"/>
      <c r="AJ84" s="267"/>
      <c r="AK84" s="267"/>
      <c r="AL84" s="264"/>
      <c r="AM84" s="261"/>
      <c r="AO84" s="218"/>
      <c r="AP84" s="13" t="str">
        <f>IF(AS83="","",IF(AQ84=2,"○","×"))</f>
        <v>×</v>
      </c>
      <c r="AQ84" s="2">
        <f>BM78</f>
        <v>0</v>
      </c>
      <c r="AS84" s="2">
        <f>IF(BK78="","",BK78)</f>
        <v>12</v>
      </c>
      <c r="AT84" s="2" t="s">
        <v>6</v>
      </c>
      <c r="AU84" s="2">
        <f>IF(BI78="","",BI78)</f>
        <v>25</v>
      </c>
      <c r="AV84" s="3">
        <f t="shared" si="57"/>
        <v>1</v>
      </c>
      <c r="AX84" s="13" t="str">
        <f>IF(BA83="","",IF(AY84=2,"○","×"))</f>
        <v>×</v>
      </c>
      <c r="AY84" s="2">
        <f>BM81</f>
        <v>0</v>
      </c>
      <c r="BA84" s="2">
        <f>IF(BK81="","",BK81)</f>
        <v>12</v>
      </c>
      <c r="BB84" s="2" t="s">
        <v>6</v>
      </c>
      <c r="BC84" s="2">
        <f>IF(BI81="","",BI81)</f>
        <v>25</v>
      </c>
      <c r="BD84" s="3">
        <f t="shared" si="59"/>
        <v>1</v>
      </c>
      <c r="BE84" s="2">
        <f>BG81</f>
        <v>2</v>
      </c>
      <c r="BF84" s="223"/>
      <c r="BG84" s="224"/>
      <c r="BH84" s="224"/>
      <c r="BI84" s="224"/>
      <c r="BJ84" s="224"/>
      <c r="BK84" s="224"/>
      <c r="BL84" s="224"/>
      <c r="BM84" s="225"/>
      <c r="BN84" s="2" t="str">
        <f>IF(BQ83="","",IF(BO84=2,"○","×"))</f>
        <v>○</v>
      </c>
      <c r="BO84" s="2">
        <f>SUM(BP83:BP85)</f>
        <v>2</v>
      </c>
      <c r="BP84" s="3">
        <f t="shared" si="54"/>
        <v>1</v>
      </c>
      <c r="BQ84" s="14">
        <v>25</v>
      </c>
      <c r="BR84" s="2" t="s">
        <v>6</v>
      </c>
      <c r="BS84" s="14">
        <v>8</v>
      </c>
      <c r="BT84" s="3">
        <f t="shared" si="55"/>
        <v>0</v>
      </c>
      <c r="BU84" s="2">
        <f>SUM(BT83:BT85)</f>
        <v>0</v>
      </c>
      <c r="BV84" s="264"/>
      <c r="BW84" s="267"/>
      <c r="BX84" s="267"/>
      <c r="BY84" s="264"/>
      <c r="BZ84" s="261"/>
      <c r="CA84" s="124"/>
    </row>
    <row r="85" spans="2:79" ht="18" customHeight="1" x14ac:dyDescent="0.2">
      <c r="B85" s="219"/>
      <c r="C85" s="16"/>
      <c r="D85" s="16"/>
      <c r="E85" s="16"/>
      <c r="F85" s="16" t="str">
        <f>IF(X79="","",X79)</f>
        <v/>
      </c>
      <c r="G85" s="16" t="s">
        <v>6</v>
      </c>
      <c r="H85" s="16" t="str">
        <f>IF(V79="","",V79)</f>
        <v/>
      </c>
      <c r="I85" s="3">
        <f t="shared" si="56"/>
        <v>0</v>
      </c>
      <c r="J85" s="16"/>
      <c r="K85" s="20"/>
      <c r="L85" s="16"/>
      <c r="M85" s="16"/>
      <c r="N85" s="16" t="str">
        <f>IF(X82="","",X82)</f>
        <v/>
      </c>
      <c r="O85" s="16" t="s">
        <v>6</v>
      </c>
      <c r="P85" s="16" t="str">
        <f>IF(V82="","",V82)</f>
        <v/>
      </c>
      <c r="Q85" s="18">
        <f t="shared" si="58"/>
        <v>0</v>
      </c>
      <c r="R85" s="16"/>
      <c r="S85" s="226"/>
      <c r="T85" s="227"/>
      <c r="U85" s="227"/>
      <c r="V85" s="227"/>
      <c r="W85" s="227"/>
      <c r="X85" s="227"/>
      <c r="Y85" s="227"/>
      <c r="Z85" s="228"/>
      <c r="AA85" s="26" t="s">
        <v>56</v>
      </c>
      <c r="AB85" s="16"/>
      <c r="AC85" s="18">
        <f t="shared" si="50"/>
        <v>0</v>
      </c>
      <c r="AD85" s="17">
        <v>24</v>
      </c>
      <c r="AE85" s="16" t="s">
        <v>6</v>
      </c>
      <c r="AF85" s="17">
        <v>26</v>
      </c>
      <c r="AG85" s="18">
        <f t="shared" si="51"/>
        <v>1</v>
      </c>
      <c r="AH85" s="16"/>
      <c r="AI85" s="265"/>
      <c r="AJ85" s="268"/>
      <c r="AK85" s="268"/>
      <c r="AL85" s="265"/>
      <c r="AM85" s="262"/>
      <c r="AO85" s="219"/>
      <c r="AP85" s="16"/>
      <c r="AQ85" s="16"/>
      <c r="AR85" s="16"/>
      <c r="AS85" s="16" t="str">
        <f>IF(BK79="","",BK79)</f>
        <v/>
      </c>
      <c r="AT85" s="16" t="s">
        <v>6</v>
      </c>
      <c r="AU85" s="16" t="str">
        <f>IF(BI79="","",BI79)</f>
        <v/>
      </c>
      <c r="AV85" s="3">
        <f t="shared" si="57"/>
        <v>0</v>
      </c>
      <c r="AW85" s="16"/>
      <c r="AX85" s="20"/>
      <c r="AY85" s="16"/>
      <c r="AZ85" s="16"/>
      <c r="BA85" s="16" t="str">
        <f>IF(BK82="","",BK82)</f>
        <v/>
      </c>
      <c r="BB85" s="16" t="s">
        <v>6</v>
      </c>
      <c r="BC85" s="16" t="str">
        <f>IF(BI82="","",BI82)</f>
        <v/>
      </c>
      <c r="BD85" s="18">
        <f t="shared" si="59"/>
        <v>0</v>
      </c>
      <c r="BE85" s="16"/>
      <c r="BF85" s="226"/>
      <c r="BG85" s="227"/>
      <c r="BH85" s="227"/>
      <c r="BI85" s="227"/>
      <c r="BJ85" s="227"/>
      <c r="BK85" s="227"/>
      <c r="BL85" s="227"/>
      <c r="BM85" s="228"/>
      <c r="BN85" s="26" t="s">
        <v>9</v>
      </c>
      <c r="BO85" s="16"/>
      <c r="BP85" s="18">
        <f t="shared" si="54"/>
        <v>0</v>
      </c>
      <c r="BQ85" s="17"/>
      <c r="BR85" s="16" t="s">
        <v>6</v>
      </c>
      <c r="BS85" s="17"/>
      <c r="BT85" s="18">
        <f t="shared" si="55"/>
        <v>0</v>
      </c>
      <c r="BU85" s="16"/>
      <c r="BV85" s="265"/>
      <c r="BW85" s="268"/>
      <c r="BX85" s="268"/>
      <c r="BY85" s="265"/>
      <c r="BZ85" s="262"/>
      <c r="CA85" s="124"/>
    </row>
    <row r="86" spans="2:79" ht="18" customHeight="1" x14ac:dyDescent="0.2">
      <c r="B86" s="217" t="s">
        <v>43</v>
      </c>
      <c r="C86" s="9"/>
      <c r="D86" s="9"/>
      <c r="E86" s="9"/>
      <c r="F86" s="2">
        <f>IF(AF77="","",AF77)</f>
        <v>6</v>
      </c>
      <c r="G86" s="9" t="s">
        <v>6</v>
      </c>
      <c r="H86" s="2">
        <f>IF(AD77="","",AD77)</f>
        <v>25</v>
      </c>
      <c r="I86" s="3">
        <f t="shared" si="56"/>
        <v>1</v>
      </c>
      <c r="J86" s="9"/>
      <c r="K86" s="8"/>
      <c r="L86" s="9"/>
      <c r="M86" s="9"/>
      <c r="N86" s="9">
        <f>IF(AF80="","",AF80)</f>
        <v>14</v>
      </c>
      <c r="O86" s="9" t="s">
        <v>6</v>
      </c>
      <c r="P86" s="9">
        <f>IF(AD80="","",AD80)</f>
        <v>25</v>
      </c>
      <c r="Q86" s="10">
        <f t="shared" si="58"/>
        <v>1</v>
      </c>
      <c r="R86" s="9"/>
      <c r="S86" s="8"/>
      <c r="T86" s="9"/>
      <c r="U86" s="9"/>
      <c r="V86" s="9">
        <f>IF(AF83="","",AF83)</f>
        <v>22</v>
      </c>
      <c r="W86" s="9" t="s">
        <v>6</v>
      </c>
      <c r="X86" s="9">
        <f>IF(AD83="","",AD83)</f>
        <v>25</v>
      </c>
      <c r="Y86" s="10">
        <f>IF(X86&gt;V86,1,0)</f>
        <v>1</v>
      </c>
      <c r="Z86" s="12"/>
      <c r="AA86" s="221"/>
      <c r="AB86" s="221"/>
      <c r="AC86" s="221"/>
      <c r="AD86" s="221"/>
      <c r="AE86" s="221"/>
      <c r="AF86" s="221"/>
      <c r="AG86" s="221"/>
      <c r="AH86" s="221"/>
      <c r="AI86" s="263">
        <f>COUNTIF(C86:AH88,"○")</f>
        <v>1</v>
      </c>
      <c r="AJ86" s="266">
        <f>(D87+L87+T87+AB87)/(J87+R87+Z87+AH87)</f>
        <v>0.4</v>
      </c>
      <c r="AK86" s="266">
        <f>(SUM(F86:F88)+SUM(N86:N88)+SUM(V86:V88)+SUM(AD86:AD88))/(SUM(H86:H88)+SUM(P86:P88)+SUM(X86:X88)+SUM(AF86:AF88))</f>
        <v>0.6964285714285714</v>
      </c>
      <c r="AL86" s="263">
        <f>AI86*1000000+AJ86*1000+AK86</f>
        <v>1000400.6964285715</v>
      </c>
      <c r="AM86" s="260"/>
      <c r="AO86" s="217" t="s">
        <v>184</v>
      </c>
      <c r="AP86" s="9"/>
      <c r="AQ86" s="9"/>
      <c r="AR86" s="9"/>
      <c r="AS86" s="2">
        <f>IF(BS77="","",BS77)</f>
        <v>24</v>
      </c>
      <c r="AT86" s="9" t="s">
        <v>6</v>
      </c>
      <c r="AU86" s="2">
        <f>IF(BQ77="","",BQ77)</f>
        <v>26</v>
      </c>
      <c r="AV86" s="3">
        <f t="shared" si="57"/>
        <v>1</v>
      </c>
      <c r="AW86" s="9"/>
      <c r="AX86" s="8"/>
      <c r="AY86" s="9"/>
      <c r="AZ86" s="9"/>
      <c r="BA86" s="9" t="str">
        <f>IF(BS80="","",BS80)</f>
        <v/>
      </c>
      <c r="BB86" s="9" t="s">
        <v>6</v>
      </c>
      <c r="BC86" s="9" t="str">
        <f>IF(BQ80="","",BQ80)</f>
        <v/>
      </c>
      <c r="BD86" s="10">
        <f t="shared" si="59"/>
        <v>0</v>
      </c>
      <c r="BE86" s="9"/>
      <c r="BF86" s="8"/>
      <c r="BG86" s="9"/>
      <c r="BH86" s="9"/>
      <c r="BI86" s="9">
        <f>IF(BS83="","",BS83)</f>
        <v>16</v>
      </c>
      <c r="BJ86" s="9" t="s">
        <v>6</v>
      </c>
      <c r="BK86" s="9">
        <f>IF(BQ83="","",BQ83)</f>
        <v>25</v>
      </c>
      <c r="BL86" s="10">
        <f>IF(BK86&gt;BI86,1,0)</f>
        <v>1</v>
      </c>
      <c r="BM86" s="12"/>
      <c r="BN86" s="221"/>
      <c r="BO86" s="221"/>
      <c r="BP86" s="221"/>
      <c r="BQ86" s="221"/>
      <c r="BR86" s="221"/>
      <c r="BS86" s="221"/>
      <c r="BT86" s="221"/>
      <c r="BU86" s="221"/>
      <c r="BV86" s="263">
        <f>COUNTIF(AP86:BU88,"○")</f>
        <v>0</v>
      </c>
      <c r="BW86" s="266">
        <f>(AQ87+AY87+BG87+BO87)/(AW87+BE87+BM87+BU87)</f>
        <v>0</v>
      </c>
      <c r="BX86" s="266">
        <f>(SUM(AS86:AS88)+SUM(BA86:BA88)+SUM(BI86:BI88)+SUM(BQ86:BQ88))/(SUM(AU86:AU88)+SUM(BC86:BC88)+SUM(BK86:BK88)+SUM(BS86:BS88))</f>
        <v>0.5643564356435643</v>
      </c>
      <c r="BY86" s="263">
        <f>BV86*1000000+BW86*1000+BX86</f>
        <v>0.5643564356435643</v>
      </c>
      <c r="BZ86" s="260">
        <v>4</v>
      </c>
      <c r="CA86" s="124"/>
    </row>
    <row r="87" spans="2:79" ht="18" customHeight="1" x14ac:dyDescent="0.2">
      <c r="B87" s="218"/>
      <c r="C87" s="13" t="str">
        <f>IF(F86="","",IF(D87=2,"○","×"))</f>
        <v>×</v>
      </c>
      <c r="D87" s="2">
        <f>AH78</f>
        <v>0</v>
      </c>
      <c r="F87" s="2">
        <f>IF(AF78="","",AF78)</f>
        <v>11</v>
      </c>
      <c r="G87" s="2" t="s">
        <v>6</v>
      </c>
      <c r="H87" s="2">
        <f>IF(AD78="","",AD78)</f>
        <v>25</v>
      </c>
      <c r="I87" s="3">
        <f t="shared" si="56"/>
        <v>1</v>
      </c>
      <c r="J87" s="2">
        <f>AB78</f>
        <v>2</v>
      </c>
      <c r="K87" s="13" t="str">
        <f>IF(N86="","",IF(L87=2,"○","×"))</f>
        <v>×</v>
      </c>
      <c r="L87" s="2">
        <f>AH81</f>
        <v>0</v>
      </c>
      <c r="N87" s="2">
        <f>IF(AF81="","",AF81)</f>
        <v>13</v>
      </c>
      <c r="O87" s="2" t="s">
        <v>6</v>
      </c>
      <c r="P87" s="2">
        <f>IF(AD81="","",AD81)</f>
        <v>25</v>
      </c>
      <c r="Q87" s="3">
        <f t="shared" si="58"/>
        <v>1</v>
      </c>
      <c r="R87" s="2">
        <f>AB81</f>
        <v>2</v>
      </c>
      <c r="S87" s="13" t="str">
        <f>IF(V86="","",IF(T87=2,"○","×"))</f>
        <v>○</v>
      </c>
      <c r="T87" s="2">
        <f>AH84</f>
        <v>2</v>
      </c>
      <c r="V87" s="2">
        <f>IF(AF84="","",AF84)</f>
        <v>25</v>
      </c>
      <c r="W87" s="2" t="s">
        <v>6</v>
      </c>
      <c r="X87" s="2">
        <f>IF(AD84="","",AD84)</f>
        <v>19</v>
      </c>
      <c r="Y87" s="3">
        <f>IF(X87&gt;V87,1,0)</f>
        <v>0</v>
      </c>
      <c r="Z87" s="15">
        <f>AB84</f>
        <v>1</v>
      </c>
      <c r="AA87" s="224"/>
      <c r="AB87" s="224"/>
      <c r="AC87" s="224"/>
      <c r="AD87" s="224"/>
      <c r="AE87" s="224"/>
      <c r="AF87" s="224"/>
      <c r="AG87" s="224"/>
      <c r="AH87" s="224"/>
      <c r="AI87" s="264"/>
      <c r="AJ87" s="267"/>
      <c r="AK87" s="267"/>
      <c r="AL87" s="264"/>
      <c r="AM87" s="261"/>
      <c r="AO87" s="218"/>
      <c r="AP87" s="13" t="str">
        <f>IF(AS86="","",IF(AQ87=2,"○","×"))</f>
        <v>×</v>
      </c>
      <c r="AQ87" s="2">
        <f>BU78</f>
        <v>0</v>
      </c>
      <c r="AS87" s="2">
        <f>IF(BS78="","",BS78)</f>
        <v>9</v>
      </c>
      <c r="AT87" s="2" t="s">
        <v>6</v>
      </c>
      <c r="AU87" s="2">
        <f>IF(BQ78="","",BQ78)</f>
        <v>25</v>
      </c>
      <c r="AV87" s="3">
        <f t="shared" si="57"/>
        <v>1</v>
      </c>
      <c r="AW87" s="2">
        <f>BO78</f>
        <v>2</v>
      </c>
      <c r="AX87" s="13" t="str">
        <f>IF(BA86="","",IF(AY87=2,"○","×"))</f>
        <v/>
      </c>
      <c r="AY87" s="2">
        <f>BU81</f>
        <v>0</v>
      </c>
      <c r="BA87" s="2" t="str">
        <f>IF(BS81="","",BS81)</f>
        <v/>
      </c>
      <c r="BB87" s="2" t="s">
        <v>6</v>
      </c>
      <c r="BC87" s="2" t="str">
        <f>IF(BQ81="","",BQ81)</f>
        <v/>
      </c>
      <c r="BD87" s="3">
        <f t="shared" si="59"/>
        <v>0</v>
      </c>
      <c r="BE87" s="2">
        <f>BO81</f>
        <v>0</v>
      </c>
      <c r="BF87" s="13" t="str">
        <f>IF(BI86="","",IF(BG87=2,"○","×"))</f>
        <v>×</v>
      </c>
      <c r="BG87" s="2">
        <f>BU84</f>
        <v>0</v>
      </c>
      <c r="BI87" s="2">
        <f>IF(BS84="","",BS84)</f>
        <v>8</v>
      </c>
      <c r="BJ87" s="2" t="s">
        <v>6</v>
      </c>
      <c r="BK87" s="2">
        <f>IF(BQ84="","",BQ84)</f>
        <v>25</v>
      </c>
      <c r="BL87" s="3">
        <f>IF(BK87&gt;BI87,1,0)</f>
        <v>1</v>
      </c>
      <c r="BM87" s="15">
        <f>BO84</f>
        <v>2</v>
      </c>
      <c r="BN87" s="224"/>
      <c r="BO87" s="224"/>
      <c r="BP87" s="224"/>
      <c r="BQ87" s="224"/>
      <c r="BR87" s="224"/>
      <c r="BS87" s="224"/>
      <c r="BT87" s="224"/>
      <c r="BU87" s="224"/>
      <c r="BV87" s="264"/>
      <c r="BW87" s="267"/>
      <c r="BX87" s="267"/>
      <c r="BY87" s="264"/>
      <c r="BZ87" s="261"/>
      <c r="CA87" s="124"/>
    </row>
    <row r="88" spans="2:79" ht="18" customHeight="1" x14ac:dyDescent="0.2">
      <c r="B88" s="219"/>
      <c r="C88" s="16"/>
      <c r="D88" s="16"/>
      <c r="E88" s="16"/>
      <c r="F88" s="16" t="str">
        <f>IF(AF79="","",AF79)</f>
        <v/>
      </c>
      <c r="G88" s="16" t="s">
        <v>6</v>
      </c>
      <c r="H88" s="16" t="str">
        <f>IF(AD79="","",AD79)</f>
        <v/>
      </c>
      <c r="I88" s="18">
        <f t="shared" si="56"/>
        <v>0</v>
      </c>
      <c r="J88" s="16"/>
      <c r="K88" s="20"/>
      <c r="L88" s="16"/>
      <c r="M88" s="16"/>
      <c r="N88" s="16" t="str">
        <f>IF(AF82="","",AF82)</f>
        <v/>
      </c>
      <c r="O88" s="16" t="s">
        <v>6</v>
      </c>
      <c r="P88" s="16" t="str">
        <f>IF(AD82="","",AD82)</f>
        <v/>
      </c>
      <c r="Q88" s="18">
        <f t="shared" si="58"/>
        <v>0</v>
      </c>
      <c r="R88" s="16"/>
      <c r="S88" s="20"/>
      <c r="T88" s="16"/>
      <c r="U88" s="16"/>
      <c r="V88" s="16">
        <f>IF(AF85="","",AF85)</f>
        <v>26</v>
      </c>
      <c r="W88" s="16" t="s">
        <v>6</v>
      </c>
      <c r="X88" s="16">
        <f>IF(AD85="","",AD85)</f>
        <v>24</v>
      </c>
      <c r="Y88" s="18">
        <f>IF(X88&gt;V88,1,0)</f>
        <v>0</v>
      </c>
      <c r="Z88" s="19"/>
      <c r="AA88" s="227"/>
      <c r="AB88" s="227"/>
      <c r="AC88" s="227"/>
      <c r="AD88" s="227"/>
      <c r="AE88" s="227"/>
      <c r="AF88" s="227"/>
      <c r="AG88" s="227"/>
      <c r="AH88" s="227"/>
      <c r="AI88" s="265"/>
      <c r="AJ88" s="268"/>
      <c r="AK88" s="268"/>
      <c r="AL88" s="265"/>
      <c r="AM88" s="262"/>
      <c r="AO88" s="219"/>
      <c r="AP88" s="16"/>
      <c r="AQ88" s="16"/>
      <c r="AR88" s="16"/>
      <c r="AS88" s="16" t="str">
        <f>IF(BS79="","",BS79)</f>
        <v/>
      </c>
      <c r="AT88" s="16" t="s">
        <v>6</v>
      </c>
      <c r="AU88" s="16" t="str">
        <f>IF(BQ79="","",BQ79)</f>
        <v/>
      </c>
      <c r="AV88" s="18">
        <f t="shared" si="57"/>
        <v>0</v>
      </c>
      <c r="AW88" s="16"/>
      <c r="AX88" s="20"/>
      <c r="AY88" s="16"/>
      <c r="AZ88" s="16"/>
      <c r="BA88" s="16" t="str">
        <f>IF(BS82="","",BS82)</f>
        <v/>
      </c>
      <c r="BB88" s="16" t="s">
        <v>6</v>
      </c>
      <c r="BC88" s="16" t="str">
        <f>IF(BQ82="","",BQ82)</f>
        <v/>
      </c>
      <c r="BD88" s="18">
        <f t="shared" si="59"/>
        <v>0</v>
      </c>
      <c r="BE88" s="16"/>
      <c r="BF88" s="20"/>
      <c r="BG88" s="16"/>
      <c r="BH88" s="16"/>
      <c r="BI88" s="16" t="str">
        <f>IF(BS85="","",BS85)</f>
        <v/>
      </c>
      <c r="BJ88" s="16" t="s">
        <v>6</v>
      </c>
      <c r="BK88" s="16" t="str">
        <f>IF(BQ85="","",BQ85)</f>
        <v/>
      </c>
      <c r="BL88" s="18">
        <f>IF(BK88&gt;BI88,1,0)</f>
        <v>0</v>
      </c>
      <c r="BM88" s="19"/>
      <c r="BN88" s="227"/>
      <c r="BO88" s="227"/>
      <c r="BP88" s="227"/>
      <c r="BQ88" s="227"/>
      <c r="BR88" s="227"/>
      <c r="BS88" s="227"/>
      <c r="BT88" s="227"/>
      <c r="BU88" s="227"/>
      <c r="BV88" s="265"/>
      <c r="BW88" s="268"/>
      <c r="BX88" s="268"/>
      <c r="BY88" s="265"/>
      <c r="BZ88" s="262"/>
      <c r="CA88" s="124"/>
    </row>
    <row r="89" spans="2:79" ht="18" customHeight="1" x14ac:dyDescent="0.2">
      <c r="CA89" s="124"/>
    </row>
    <row r="90" spans="2:79" ht="18" customHeight="1" x14ac:dyDescent="0.2">
      <c r="B90" s="21"/>
      <c r="C90" s="275" t="s">
        <v>17</v>
      </c>
      <c r="D90" s="275"/>
      <c r="E90" s="275"/>
      <c r="F90" s="275"/>
      <c r="G90" s="275"/>
      <c r="H90" s="275"/>
      <c r="I90" s="275"/>
      <c r="J90" s="275"/>
      <c r="K90" s="275" t="s">
        <v>18</v>
      </c>
      <c r="L90" s="275"/>
      <c r="M90" s="275"/>
      <c r="N90" s="275"/>
      <c r="O90" s="275"/>
      <c r="P90" s="275"/>
      <c r="Q90" s="275"/>
      <c r="R90" s="275"/>
      <c r="S90" s="270" t="s">
        <v>19</v>
      </c>
      <c r="T90" s="271"/>
      <c r="U90" s="271"/>
      <c r="V90" s="271"/>
      <c r="W90" s="271"/>
      <c r="X90" s="271"/>
      <c r="Y90" s="271"/>
      <c r="Z90" s="272"/>
      <c r="AA90" s="270" t="s">
        <v>20</v>
      </c>
      <c r="AB90" s="271"/>
      <c r="AC90" s="271"/>
      <c r="AD90" s="271"/>
      <c r="AE90" s="271"/>
      <c r="AF90" s="271"/>
      <c r="AG90" s="271"/>
      <c r="AH90" s="272"/>
      <c r="AI90" s="13"/>
      <c r="AO90" s="21"/>
      <c r="AP90" s="275" t="s">
        <v>17</v>
      </c>
      <c r="AQ90" s="275"/>
      <c r="AR90" s="275"/>
      <c r="AS90" s="275"/>
      <c r="AT90" s="275"/>
      <c r="AU90" s="275"/>
      <c r="AV90" s="275"/>
      <c r="AW90" s="275"/>
      <c r="AX90" s="275" t="s">
        <v>18</v>
      </c>
      <c r="AY90" s="275"/>
      <c r="AZ90" s="275"/>
      <c r="BA90" s="275"/>
      <c r="BB90" s="275"/>
      <c r="BC90" s="275"/>
      <c r="BD90" s="275"/>
      <c r="BE90" s="275"/>
      <c r="BF90" s="270" t="s">
        <v>19</v>
      </c>
      <c r="BG90" s="271"/>
      <c r="BH90" s="271"/>
      <c r="BI90" s="271"/>
      <c r="BJ90" s="271"/>
      <c r="BK90" s="271"/>
      <c r="BL90" s="271"/>
      <c r="BM90" s="272"/>
      <c r="BN90" s="270" t="s">
        <v>20</v>
      </c>
      <c r="BO90" s="271"/>
      <c r="BP90" s="271"/>
      <c r="BQ90" s="271"/>
      <c r="BR90" s="271"/>
      <c r="BS90" s="271"/>
      <c r="BT90" s="271"/>
      <c r="BU90" s="272"/>
      <c r="BV90" s="13"/>
      <c r="CA90" s="124"/>
    </row>
    <row r="91" spans="2:79" ht="18" customHeight="1" x14ac:dyDescent="0.2">
      <c r="B91" s="21" t="s">
        <v>180</v>
      </c>
      <c r="C91" s="275" t="s">
        <v>206</v>
      </c>
      <c r="D91" s="275"/>
      <c r="E91" s="275"/>
      <c r="F91" s="275"/>
      <c r="G91" s="275"/>
      <c r="H91" s="275"/>
      <c r="I91" s="275"/>
      <c r="J91" s="275"/>
      <c r="K91" s="275" t="s">
        <v>207</v>
      </c>
      <c r="L91" s="275"/>
      <c r="M91" s="275"/>
      <c r="N91" s="275"/>
      <c r="O91" s="275"/>
      <c r="P91" s="275"/>
      <c r="Q91" s="275"/>
      <c r="R91" s="275"/>
      <c r="S91" s="270" t="s">
        <v>150</v>
      </c>
      <c r="T91" s="271"/>
      <c r="U91" s="271"/>
      <c r="V91" s="271"/>
      <c r="W91" s="271"/>
      <c r="X91" s="271"/>
      <c r="Y91" s="271"/>
      <c r="Z91" s="272"/>
      <c r="AA91" s="270" t="s">
        <v>208</v>
      </c>
      <c r="AB91" s="271"/>
      <c r="AC91" s="271"/>
      <c r="AD91" s="271"/>
      <c r="AE91" s="271"/>
      <c r="AF91" s="271"/>
      <c r="AG91" s="271"/>
      <c r="AH91" s="272"/>
      <c r="AI91" s="13"/>
      <c r="AO91" s="21" t="s">
        <v>181</v>
      </c>
      <c r="AP91" s="275" t="s">
        <v>195</v>
      </c>
      <c r="AQ91" s="275"/>
      <c r="AR91" s="275"/>
      <c r="AS91" s="275"/>
      <c r="AT91" s="275"/>
      <c r="AU91" s="275"/>
      <c r="AV91" s="275"/>
      <c r="AW91" s="275"/>
      <c r="AX91" s="275" t="s">
        <v>202</v>
      </c>
      <c r="AY91" s="275"/>
      <c r="AZ91" s="275"/>
      <c r="BA91" s="275"/>
      <c r="BB91" s="275"/>
      <c r="BC91" s="275"/>
      <c r="BD91" s="275"/>
      <c r="BE91" s="275"/>
      <c r="BF91" s="270" t="s">
        <v>203</v>
      </c>
      <c r="BG91" s="271"/>
      <c r="BH91" s="271"/>
      <c r="BI91" s="271"/>
      <c r="BJ91" s="271"/>
      <c r="BK91" s="271"/>
      <c r="BL91" s="271"/>
      <c r="BM91" s="272"/>
      <c r="BN91" s="270" t="s">
        <v>151</v>
      </c>
      <c r="BO91" s="271"/>
      <c r="BP91" s="271"/>
      <c r="BQ91" s="271"/>
      <c r="BR91" s="271"/>
      <c r="BS91" s="271"/>
      <c r="BT91" s="271"/>
      <c r="BU91" s="272"/>
      <c r="BV91" s="13"/>
      <c r="CA91" s="124"/>
    </row>
    <row r="92" spans="2:79" ht="11" customHeight="1" x14ac:dyDescent="0.2"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  <c r="AW92" s="124"/>
      <c r="AX92" s="124"/>
      <c r="AY92" s="124"/>
      <c r="AZ92" s="124"/>
      <c r="BA92" s="124"/>
      <c r="BB92" s="124"/>
      <c r="BC92" s="124"/>
      <c r="BD92" s="124"/>
      <c r="BE92" s="124"/>
      <c r="BF92" s="124"/>
      <c r="BG92" s="124"/>
      <c r="BH92" s="124"/>
      <c r="BI92" s="124"/>
      <c r="BJ92" s="124"/>
      <c r="BK92" s="124"/>
      <c r="BL92" s="124"/>
      <c r="BM92" s="124"/>
      <c r="BN92" s="124"/>
      <c r="BO92" s="124"/>
      <c r="BP92" s="124"/>
      <c r="BQ92" s="124"/>
      <c r="BR92" s="124"/>
      <c r="BS92" s="124"/>
      <c r="BT92" s="124"/>
      <c r="BU92" s="124"/>
      <c r="BV92" s="124"/>
      <c r="BW92" s="124"/>
      <c r="BX92" s="124"/>
      <c r="BY92" s="124"/>
      <c r="BZ92" s="124"/>
      <c r="CA92" s="124"/>
    </row>
    <row r="93" spans="2:79" ht="11" customHeight="1" x14ac:dyDescent="0.2"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  <c r="AW93" s="124"/>
      <c r="AX93" s="124"/>
      <c r="AY93" s="124"/>
      <c r="AZ93" s="124"/>
      <c r="BA93" s="124"/>
      <c r="BB93" s="124"/>
      <c r="BC93" s="124"/>
      <c r="BD93" s="124"/>
      <c r="BE93" s="124"/>
      <c r="BF93" s="124"/>
      <c r="BG93" s="124"/>
      <c r="BH93" s="124"/>
      <c r="BI93" s="124"/>
      <c r="BJ93" s="124"/>
      <c r="BK93" s="124"/>
      <c r="BL93" s="124"/>
      <c r="BM93" s="124"/>
      <c r="BN93" s="124"/>
      <c r="BO93" s="124"/>
      <c r="BP93" s="124"/>
      <c r="BQ93" s="124"/>
      <c r="BR93" s="124"/>
      <c r="BS93" s="124"/>
      <c r="BT93" s="124"/>
      <c r="BU93" s="124"/>
      <c r="BV93" s="124"/>
      <c r="BW93" s="124"/>
      <c r="BX93" s="124"/>
      <c r="BY93" s="124"/>
      <c r="BZ93" s="124"/>
      <c r="CA93" s="124"/>
    </row>
    <row r="94" spans="2:79" ht="11" customHeight="1" x14ac:dyDescent="0.2"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4"/>
      <c r="AW94" s="124"/>
      <c r="AX94" s="124"/>
      <c r="AY94" s="124"/>
      <c r="AZ94" s="124"/>
      <c r="BA94" s="124"/>
      <c r="BB94" s="124"/>
      <c r="BC94" s="124"/>
      <c r="BD94" s="124"/>
      <c r="BE94" s="124"/>
      <c r="BF94" s="124"/>
      <c r="BG94" s="124"/>
      <c r="BH94" s="124"/>
      <c r="BI94" s="124"/>
      <c r="BJ94" s="124"/>
      <c r="BK94" s="124"/>
      <c r="BL94" s="124"/>
      <c r="BM94" s="124"/>
      <c r="BN94" s="124"/>
      <c r="BO94" s="124"/>
      <c r="BP94" s="124"/>
      <c r="BQ94" s="124"/>
      <c r="BR94" s="124"/>
      <c r="BS94" s="124"/>
      <c r="BT94" s="124"/>
      <c r="BU94" s="124"/>
      <c r="BV94" s="124"/>
      <c r="BW94" s="124"/>
      <c r="BX94" s="124"/>
      <c r="BY94" s="124"/>
      <c r="BZ94" s="124"/>
      <c r="CA94" s="124"/>
    </row>
    <row r="95" spans="2:79" ht="11" customHeight="1" x14ac:dyDescent="0.2"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  <c r="AV95" s="124"/>
      <c r="AW95" s="124"/>
      <c r="AX95" s="124"/>
      <c r="AY95" s="124"/>
      <c r="AZ95" s="124"/>
      <c r="BA95" s="124"/>
      <c r="BB95" s="124"/>
      <c r="BC95" s="124"/>
      <c r="BD95" s="124"/>
      <c r="BE95" s="124"/>
      <c r="BF95" s="124"/>
      <c r="BG95" s="124"/>
      <c r="BH95" s="124"/>
      <c r="BI95" s="124"/>
      <c r="BJ95" s="124"/>
      <c r="BK95" s="124"/>
      <c r="BL95" s="124"/>
      <c r="BM95" s="124"/>
      <c r="BN95" s="124"/>
      <c r="BO95" s="124"/>
      <c r="BP95" s="124"/>
      <c r="BQ95" s="124"/>
      <c r="BR95" s="124"/>
      <c r="BS95" s="124"/>
      <c r="BT95" s="124"/>
      <c r="BU95" s="124"/>
      <c r="BV95" s="124"/>
      <c r="BW95" s="124"/>
      <c r="BX95" s="124"/>
      <c r="BY95" s="124"/>
      <c r="BZ95" s="124"/>
      <c r="CA95" s="124"/>
    </row>
  </sheetData>
  <protectedRanges>
    <protectedRange sqref="N5:N7 P5:P7 V5:V10 X5:X10 N23:N25 P23:P25 V23:V28 X23:X28 AD23:AD31 AF23:AF31 BA23:BA25 BC23:BC25 BI23:BI28 BK23:BK28 BQ23:BQ31 BS23:BS31 N41:N43 P41:P43 V41:V46 X41:X46 AD41:AD49 AF41:AF49 BA41:BA43 BC41:BC43 BI41:BI46 BK41:BK46 BQ41:BQ49 BS41:BS49 N59:N61 P59:P61 V59:V64 X59:X64 AD59:AD67 AF59:AF67 BA59:BA61 BC59:BC61 BI59:BI64 BK59:BK64 BQ59:BQ67 BS59:BS67 AD5:AD13 AF5:AF13 BA5:BA7 BC5:BC7 BI5:BI10 BK5:BK10 BQ5:BQ13 BS5:BS13 N77:N79 P77:P79 V77:V82 X77:X82 AD77:AD85 AF77:AF85 BA77:BA79 BC77:BC79 BI77:BI82 BK77:BK82 BQ77:BQ85 BS77:BS85" name="範囲1"/>
  </protectedRanges>
  <mergeCells count="402">
    <mergeCell ref="C91:J91"/>
    <mergeCell ref="K91:R91"/>
    <mergeCell ref="S91:Z91"/>
    <mergeCell ref="AA91:AH91"/>
    <mergeCell ref="AP91:AW91"/>
    <mergeCell ref="AX91:BE91"/>
    <mergeCell ref="BF91:BM91"/>
    <mergeCell ref="BN91:BU91"/>
    <mergeCell ref="BV86:BV88"/>
    <mergeCell ref="BW86:BW88"/>
    <mergeCell ref="BX86:BX88"/>
    <mergeCell ref="BY86:BY88"/>
    <mergeCell ref="BZ86:BZ88"/>
    <mergeCell ref="C90:J90"/>
    <mergeCell ref="K90:R90"/>
    <mergeCell ref="S90:Z90"/>
    <mergeCell ref="AA90:AH90"/>
    <mergeCell ref="AP90:AW90"/>
    <mergeCell ref="AX90:BE90"/>
    <mergeCell ref="BF90:BM90"/>
    <mergeCell ref="BN90:BU90"/>
    <mergeCell ref="B86:B88"/>
    <mergeCell ref="AA86:AH88"/>
    <mergeCell ref="AI86:AI88"/>
    <mergeCell ref="AJ86:AJ88"/>
    <mergeCell ref="AK86:AK88"/>
    <mergeCell ref="AL86:AL88"/>
    <mergeCell ref="AM86:AM88"/>
    <mergeCell ref="AO86:AO88"/>
    <mergeCell ref="BN86:BU88"/>
    <mergeCell ref="C73:J73"/>
    <mergeCell ref="K73:R73"/>
    <mergeCell ref="S73:Z73"/>
    <mergeCell ref="AA73:AH73"/>
    <mergeCell ref="AP73:AW73"/>
    <mergeCell ref="AX73:BE73"/>
    <mergeCell ref="BZ68:BZ70"/>
    <mergeCell ref="C72:J72"/>
    <mergeCell ref="K72:R72"/>
    <mergeCell ref="S72:Z72"/>
    <mergeCell ref="AA72:AH72"/>
    <mergeCell ref="AP72:AW72"/>
    <mergeCell ref="AX72:BE72"/>
    <mergeCell ref="BF72:BM72"/>
    <mergeCell ref="BN72:BU72"/>
    <mergeCell ref="AO68:AO70"/>
    <mergeCell ref="BN68:BU70"/>
    <mergeCell ref="BV68:BV70"/>
    <mergeCell ref="BW68:BW70"/>
    <mergeCell ref="BX68:BX70"/>
    <mergeCell ref="BY68:BY70"/>
    <mergeCell ref="B68:B70"/>
    <mergeCell ref="AA68:AH70"/>
    <mergeCell ref="AI68:AI70"/>
    <mergeCell ref="AJ68:AJ70"/>
    <mergeCell ref="AK68:AK70"/>
    <mergeCell ref="AL68:AL70"/>
    <mergeCell ref="AM68:AM70"/>
    <mergeCell ref="AL65:AL67"/>
    <mergeCell ref="AM65:AM67"/>
    <mergeCell ref="B65:B67"/>
    <mergeCell ref="S65:Z67"/>
    <mergeCell ref="AI65:AI67"/>
    <mergeCell ref="AJ65:AJ67"/>
    <mergeCell ref="AK65:AK67"/>
    <mergeCell ref="BX65:BX67"/>
    <mergeCell ref="BY65:BY67"/>
    <mergeCell ref="BZ65:BZ67"/>
    <mergeCell ref="AO65:AO67"/>
    <mergeCell ref="BF65:BM67"/>
    <mergeCell ref="BV65:BV67"/>
    <mergeCell ref="BW65:BW67"/>
    <mergeCell ref="B62:B64"/>
    <mergeCell ref="K62:R64"/>
    <mergeCell ref="AI62:AI64"/>
    <mergeCell ref="AJ62:AJ64"/>
    <mergeCell ref="AK62:AK64"/>
    <mergeCell ref="AL62:AL64"/>
    <mergeCell ref="AM62:AM64"/>
    <mergeCell ref="AO62:AO64"/>
    <mergeCell ref="BW62:BW64"/>
    <mergeCell ref="BX62:BX64"/>
    <mergeCell ref="AM59:AM61"/>
    <mergeCell ref="AO59:AO61"/>
    <mergeCell ref="B59:B61"/>
    <mergeCell ref="C59:J61"/>
    <mergeCell ref="AI59:AI61"/>
    <mergeCell ref="AJ59:AJ61"/>
    <mergeCell ref="AK59:AK61"/>
    <mergeCell ref="AL59:AL61"/>
    <mergeCell ref="C58:J58"/>
    <mergeCell ref="K58:R58"/>
    <mergeCell ref="S58:Z58"/>
    <mergeCell ref="AA58:AH58"/>
    <mergeCell ref="AP58:AW58"/>
    <mergeCell ref="AX58:BE58"/>
    <mergeCell ref="BF58:BM58"/>
    <mergeCell ref="BN58:BU58"/>
    <mergeCell ref="C55:J55"/>
    <mergeCell ref="K55:R55"/>
    <mergeCell ref="S55:Z55"/>
    <mergeCell ref="AA55:AH55"/>
    <mergeCell ref="AP55:AW55"/>
    <mergeCell ref="AX55:BE55"/>
    <mergeCell ref="C54:J54"/>
    <mergeCell ref="K54:R54"/>
    <mergeCell ref="S54:Z54"/>
    <mergeCell ref="AA54:AH54"/>
    <mergeCell ref="AP54:AW54"/>
    <mergeCell ref="AX54:BE54"/>
    <mergeCell ref="BF54:BM54"/>
    <mergeCell ref="BN54:BU54"/>
    <mergeCell ref="AO50:AO52"/>
    <mergeCell ref="BN50:BU52"/>
    <mergeCell ref="AK44:AK46"/>
    <mergeCell ref="AL44:AL46"/>
    <mergeCell ref="AM44:AM46"/>
    <mergeCell ref="B50:B52"/>
    <mergeCell ref="AA50:AH52"/>
    <mergeCell ref="AI50:AI52"/>
    <mergeCell ref="AJ50:AJ52"/>
    <mergeCell ref="AK50:AK52"/>
    <mergeCell ref="AL50:AL52"/>
    <mergeCell ref="AM50:AM52"/>
    <mergeCell ref="AL47:AL49"/>
    <mergeCell ref="AM47:AM49"/>
    <mergeCell ref="AL41:AL43"/>
    <mergeCell ref="AM41:AM43"/>
    <mergeCell ref="AO41:AO43"/>
    <mergeCell ref="BV44:BV46"/>
    <mergeCell ref="BW44:BW46"/>
    <mergeCell ref="BX44:BX46"/>
    <mergeCell ref="BY44:BY46"/>
    <mergeCell ref="BZ44:BZ46"/>
    <mergeCell ref="B47:B49"/>
    <mergeCell ref="S47:Z49"/>
    <mergeCell ref="AI47:AI49"/>
    <mergeCell ref="AJ47:AJ49"/>
    <mergeCell ref="AK47:AK49"/>
    <mergeCell ref="BX47:BX49"/>
    <mergeCell ref="BY47:BY49"/>
    <mergeCell ref="BZ47:BZ49"/>
    <mergeCell ref="AO47:AO49"/>
    <mergeCell ref="BF47:BM49"/>
    <mergeCell ref="BV47:BV49"/>
    <mergeCell ref="BW47:BW49"/>
    <mergeCell ref="B44:B46"/>
    <mergeCell ref="K44:R46"/>
    <mergeCell ref="AI44:AI46"/>
    <mergeCell ref="AJ44:AJ46"/>
    <mergeCell ref="S40:Z40"/>
    <mergeCell ref="AA40:AH40"/>
    <mergeCell ref="AP40:AW40"/>
    <mergeCell ref="AX40:BE40"/>
    <mergeCell ref="BF40:BM40"/>
    <mergeCell ref="BN40:BU40"/>
    <mergeCell ref="AX44:BE46"/>
    <mergeCell ref="AP41:AW43"/>
    <mergeCell ref="B29:B31"/>
    <mergeCell ref="S29:Z31"/>
    <mergeCell ref="AI29:AI31"/>
    <mergeCell ref="AJ29:AJ31"/>
    <mergeCell ref="AK29:AK31"/>
    <mergeCell ref="AL29:AL31"/>
    <mergeCell ref="AM29:AM31"/>
    <mergeCell ref="AO29:AO31"/>
    <mergeCell ref="AI32:AI34"/>
    <mergeCell ref="AJ32:AJ34"/>
    <mergeCell ref="AK32:AK34"/>
    <mergeCell ref="B41:B43"/>
    <mergeCell ref="C41:J43"/>
    <mergeCell ref="AI41:AI43"/>
    <mergeCell ref="AJ41:AJ43"/>
    <mergeCell ref="AK41:AK43"/>
    <mergeCell ref="B26:B28"/>
    <mergeCell ref="K26:R28"/>
    <mergeCell ref="AI26:AI28"/>
    <mergeCell ref="AJ26:AJ28"/>
    <mergeCell ref="AK26:AK28"/>
    <mergeCell ref="AL26:AL28"/>
    <mergeCell ref="AM26:AM28"/>
    <mergeCell ref="AO26:AO28"/>
    <mergeCell ref="B23:B25"/>
    <mergeCell ref="AK23:AK25"/>
    <mergeCell ref="AL23:AL25"/>
    <mergeCell ref="C23:J25"/>
    <mergeCell ref="AM23:AM25"/>
    <mergeCell ref="AO23:AO25"/>
    <mergeCell ref="AI23:AI25"/>
    <mergeCell ref="AJ23:AJ25"/>
    <mergeCell ref="C22:J22"/>
    <mergeCell ref="K22:R22"/>
    <mergeCell ref="S22:Z22"/>
    <mergeCell ref="AA22:AH22"/>
    <mergeCell ref="AP22:AW22"/>
    <mergeCell ref="AX22:BE22"/>
    <mergeCell ref="BF22:BM22"/>
    <mergeCell ref="BN22:BU22"/>
    <mergeCell ref="AP77:AW79"/>
    <mergeCell ref="BF36:BM36"/>
    <mergeCell ref="BN36:BU36"/>
    <mergeCell ref="AM32:AM34"/>
    <mergeCell ref="AO32:AO34"/>
    <mergeCell ref="BN32:BU34"/>
    <mergeCell ref="BF37:BM37"/>
    <mergeCell ref="AM77:AM79"/>
    <mergeCell ref="C37:J37"/>
    <mergeCell ref="K37:R37"/>
    <mergeCell ref="S37:Z37"/>
    <mergeCell ref="AA37:AH37"/>
    <mergeCell ref="AP37:AW37"/>
    <mergeCell ref="AX37:BE37"/>
    <mergeCell ref="AP36:AW36"/>
    <mergeCell ref="AX36:BE36"/>
    <mergeCell ref="BZ83:BZ85"/>
    <mergeCell ref="K80:R82"/>
    <mergeCell ref="AX80:BE82"/>
    <mergeCell ref="B83:B85"/>
    <mergeCell ref="S83:Z85"/>
    <mergeCell ref="AI83:AI85"/>
    <mergeCell ref="AJ83:AJ85"/>
    <mergeCell ref="AK83:AK85"/>
    <mergeCell ref="AL83:AL85"/>
    <mergeCell ref="AM83:AM85"/>
    <mergeCell ref="AO83:AO85"/>
    <mergeCell ref="B80:B82"/>
    <mergeCell ref="AI80:AI82"/>
    <mergeCell ref="AJ80:AJ82"/>
    <mergeCell ref="AK80:AK82"/>
    <mergeCell ref="AL80:AL82"/>
    <mergeCell ref="AM80:AM82"/>
    <mergeCell ref="BV80:BV82"/>
    <mergeCell ref="BW80:BW82"/>
    <mergeCell ref="BX80:BX82"/>
    <mergeCell ref="BV83:BV85"/>
    <mergeCell ref="BW83:BW85"/>
    <mergeCell ref="BZ80:BZ82"/>
    <mergeCell ref="BX83:BX85"/>
    <mergeCell ref="BY26:BY28"/>
    <mergeCell ref="AP19:AW19"/>
    <mergeCell ref="AX19:BE19"/>
    <mergeCell ref="BZ23:BZ25"/>
    <mergeCell ref="BY83:BY85"/>
    <mergeCell ref="BV41:BV43"/>
    <mergeCell ref="BW41:BW43"/>
    <mergeCell ref="BX41:BX43"/>
    <mergeCell ref="BF55:BM55"/>
    <mergeCell ref="BN55:BU55"/>
    <mergeCell ref="BY59:BY61"/>
    <mergeCell ref="BY62:BY64"/>
    <mergeCell ref="BF73:BM73"/>
    <mergeCell ref="BN73:BU73"/>
    <mergeCell ref="BY80:BY82"/>
    <mergeCell ref="BY77:BY79"/>
    <mergeCell ref="BV50:BV52"/>
    <mergeCell ref="BW50:BW52"/>
    <mergeCell ref="BX50:BX52"/>
    <mergeCell ref="BY50:BY52"/>
    <mergeCell ref="BV59:BV61"/>
    <mergeCell ref="BW59:BW61"/>
    <mergeCell ref="BX59:BX61"/>
    <mergeCell ref="BV62:BV64"/>
    <mergeCell ref="BF18:BM18"/>
    <mergeCell ref="BN18:BU18"/>
    <mergeCell ref="BV29:BV31"/>
    <mergeCell ref="BW29:BW31"/>
    <mergeCell ref="BV32:BV34"/>
    <mergeCell ref="BW32:BW34"/>
    <mergeCell ref="BF29:BM31"/>
    <mergeCell ref="AP18:AW18"/>
    <mergeCell ref="AX18:BE18"/>
    <mergeCell ref="BV26:BV28"/>
    <mergeCell ref="BW26:BW28"/>
    <mergeCell ref="BV23:BV25"/>
    <mergeCell ref="AP23:AW25"/>
    <mergeCell ref="B8:B10"/>
    <mergeCell ref="K8:R10"/>
    <mergeCell ref="AI8:AI10"/>
    <mergeCell ref="AJ8:AJ10"/>
    <mergeCell ref="BY23:BY25"/>
    <mergeCell ref="BW23:BW25"/>
    <mergeCell ref="BX23:BX25"/>
    <mergeCell ref="BX11:BX13"/>
    <mergeCell ref="BY11:BY13"/>
    <mergeCell ref="AC8:AE10"/>
    <mergeCell ref="AF8:AH10"/>
    <mergeCell ref="AA8:AB10"/>
    <mergeCell ref="AO14:AO16"/>
    <mergeCell ref="BN14:BU16"/>
    <mergeCell ref="C18:J18"/>
    <mergeCell ref="K18:R18"/>
    <mergeCell ref="S18:Z18"/>
    <mergeCell ref="AA18:AH18"/>
    <mergeCell ref="BY14:BY16"/>
    <mergeCell ref="B14:B16"/>
    <mergeCell ref="AA14:AH16"/>
    <mergeCell ref="AI14:AI16"/>
    <mergeCell ref="AJ14:AJ16"/>
    <mergeCell ref="AK14:AK16"/>
    <mergeCell ref="BZ11:BZ13"/>
    <mergeCell ref="BF19:BM19"/>
    <mergeCell ref="BN19:BU19"/>
    <mergeCell ref="AO11:AO13"/>
    <mergeCell ref="BF11:BM13"/>
    <mergeCell ref="BV11:BV13"/>
    <mergeCell ref="BW11:BW13"/>
    <mergeCell ref="B11:B13"/>
    <mergeCell ref="S11:Z13"/>
    <mergeCell ref="AI11:AI13"/>
    <mergeCell ref="AJ11:AJ13"/>
    <mergeCell ref="BV14:BV16"/>
    <mergeCell ref="BW14:BW16"/>
    <mergeCell ref="BX14:BX16"/>
    <mergeCell ref="AC11:AE13"/>
    <mergeCell ref="AF11:AH13"/>
    <mergeCell ref="AA11:AB13"/>
    <mergeCell ref="C19:J19"/>
    <mergeCell ref="K19:R19"/>
    <mergeCell ref="S19:Z19"/>
    <mergeCell ref="AA19:AH19"/>
    <mergeCell ref="AL14:AL16"/>
    <mergeCell ref="AM14:AM16"/>
    <mergeCell ref="BZ14:BZ16"/>
    <mergeCell ref="BZ5:BZ7"/>
    <mergeCell ref="AO8:AO10"/>
    <mergeCell ref="AX8:BE10"/>
    <mergeCell ref="BV8:BV10"/>
    <mergeCell ref="BW8:BW10"/>
    <mergeCell ref="BX8:BX10"/>
    <mergeCell ref="BY8:BY10"/>
    <mergeCell ref="BZ8:BZ10"/>
    <mergeCell ref="AO5:AO7"/>
    <mergeCell ref="AP5:AW7"/>
    <mergeCell ref="BV5:BV7"/>
    <mergeCell ref="BW5:BW7"/>
    <mergeCell ref="BX5:BX7"/>
    <mergeCell ref="BY5:BY7"/>
    <mergeCell ref="B77:B79"/>
    <mergeCell ref="AI77:AI79"/>
    <mergeCell ref="AJ77:AJ79"/>
    <mergeCell ref="AK77:AK79"/>
    <mergeCell ref="AL77:AL79"/>
    <mergeCell ref="C77:J79"/>
    <mergeCell ref="BF83:BM85"/>
    <mergeCell ref="AL32:AL34"/>
    <mergeCell ref="C76:J76"/>
    <mergeCell ref="K76:R76"/>
    <mergeCell ref="S76:Z76"/>
    <mergeCell ref="AA76:AH76"/>
    <mergeCell ref="AP76:AW76"/>
    <mergeCell ref="AX76:BE76"/>
    <mergeCell ref="BF76:BM76"/>
    <mergeCell ref="B32:B34"/>
    <mergeCell ref="AA32:AH34"/>
    <mergeCell ref="C36:J36"/>
    <mergeCell ref="K36:R36"/>
    <mergeCell ref="S36:Z36"/>
    <mergeCell ref="AA36:AH36"/>
    <mergeCell ref="C40:J40"/>
    <mergeCell ref="K40:R40"/>
    <mergeCell ref="AO44:AO46"/>
    <mergeCell ref="BZ77:BZ79"/>
    <mergeCell ref="AO80:AO82"/>
    <mergeCell ref="AO77:AO79"/>
    <mergeCell ref="BV77:BV79"/>
    <mergeCell ref="BW77:BW79"/>
    <mergeCell ref="BX77:BX79"/>
    <mergeCell ref="BN76:BU76"/>
    <mergeCell ref="AX26:BE28"/>
    <mergeCell ref="BX29:BX31"/>
    <mergeCell ref="BY29:BY31"/>
    <mergeCell ref="BZ29:BZ31"/>
    <mergeCell ref="BY32:BY34"/>
    <mergeCell ref="BZ32:BZ34"/>
    <mergeCell ref="BX32:BX34"/>
    <mergeCell ref="BN37:BU37"/>
    <mergeCell ref="BY41:BY43"/>
    <mergeCell ref="BZ41:BZ43"/>
    <mergeCell ref="BZ26:BZ28"/>
    <mergeCell ref="BZ50:BZ52"/>
    <mergeCell ref="BZ59:BZ61"/>
    <mergeCell ref="AP59:AW61"/>
    <mergeCell ref="BZ62:BZ64"/>
    <mergeCell ref="AX62:BE64"/>
    <mergeCell ref="BX26:BX28"/>
    <mergeCell ref="BN4:BU4"/>
    <mergeCell ref="B5:B7"/>
    <mergeCell ref="C5:J7"/>
    <mergeCell ref="AI5:AI7"/>
    <mergeCell ref="AJ5:AJ7"/>
    <mergeCell ref="C4:J4"/>
    <mergeCell ref="K4:R4"/>
    <mergeCell ref="S4:Z4"/>
    <mergeCell ref="AP4:AW4"/>
    <mergeCell ref="AX4:BE4"/>
    <mergeCell ref="AA4:AB4"/>
    <mergeCell ref="AA5:AB7"/>
    <mergeCell ref="AC4:AE4"/>
    <mergeCell ref="AC5:AE7"/>
    <mergeCell ref="AF4:AH4"/>
    <mergeCell ref="AF5:AH7"/>
    <mergeCell ref="BF4:BM4"/>
  </mergeCells>
  <phoneticPr fontId="1"/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D756-C5B3-4697-9006-52CB75FE52B2}">
  <dimension ref="B1:Y24"/>
  <sheetViews>
    <sheetView zoomScale="112" zoomScaleNormal="112" workbookViewId="0">
      <selection activeCell="L18" sqref="L18"/>
    </sheetView>
  </sheetViews>
  <sheetFormatPr defaultColWidth="9" defaultRowHeight="13" x14ac:dyDescent="0.2"/>
  <cols>
    <col min="1" max="1" width="3.26953125" style="28" customWidth="1"/>
    <col min="2" max="2" width="4.7265625" style="28" customWidth="1"/>
    <col min="3" max="3" width="7.453125" style="28" customWidth="1"/>
    <col min="4" max="23" width="2.453125" style="28" customWidth="1"/>
    <col min="24" max="24" width="7.453125" style="28" customWidth="1"/>
    <col min="25" max="25" width="4.7265625" style="28" customWidth="1"/>
    <col min="26" max="28" width="3.26953125" style="28" customWidth="1"/>
    <col min="29" max="16384" width="9" style="28"/>
  </cols>
  <sheetData>
    <row r="1" spans="2:25" ht="25" customHeight="1" x14ac:dyDescent="0.2">
      <c r="B1" s="210" t="s">
        <v>129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</row>
    <row r="2" spans="2:25" ht="25" customHeight="1" x14ac:dyDescent="0.2">
      <c r="B2" s="298" t="s">
        <v>130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</row>
    <row r="3" spans="2:25" ht="13.5" thickBot="1" x14ac:dyDescent="0.25">
      <c r="C3" s="290" t="s">
        <v>116</v>
      </c>
      <c r="D3" s="196"/>
      <c r="E3" s="196"/>
      <c r="F3" s="196"/>
      <c r="G3" s="196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196"/>
      <c r="U3" s="196"/>
      <c r="V3" s="196"/>
      <c r="W3" s="196"/>
      <c r="X3" s="290" t="s">
        <v>204</v>
      </c>
    </row>
    <row r="4" spans="2:25" ht="13.5" thickTop="1" x14ac:dyDescent="0.2">
      <c r="C4" s="290"/>
      <c r="D4" s="31"/>
      <c r="E4" s="31"/>
      <c r="F4" s="291" t="s">
        <v>64</v>
      </c>
      <c r="G4" s="291"/>
      <c r="H4" s="197"/>
      <c r="I4" s="31"/>
      <c r="J4" s="29"/>
      <c r="K4" s="29"/>
      <c r="L4" s="29"/>
      <c r="M4" s="29"/>
      <c r="N4" s="29"/>
      <c r="O4" s="29"/>
      <c r="P4" s="29"/>
      <c r="Q4" s="29"/>
      <c r="R4" s="31"/>
      <c r="S4" s="199"/>
      <c r="T4" s="291" t="s">
        <v>65</v>
      </c>
      <c r="U4" s="291"/>
      <c r="V4" s="31"/>
      <c r="W4" s="31"/>
      <c r="X4" s="290"/>
    </row>
    <row r="5" spans="2:25" ht="13.5" thickBot="1" x14ac:dyDescent="0.25">
      <c r="C5" s="154"/>
      <c r="D5" s="31"/>
      <c r="E5" s="31"/>
      <c r="F5" s="291"/>
      <c r="G5" s="291"/>
      <c r="H5" s="198"/>
      <c r="I5" s="196"/>
      <c r="J5" s="29"/>
      <c r="K5" s="29"/>
      <c r="L5" s="29"/>
      <c r="M5" s="29"/>
      <c r="N5" s="29"/>
      <c r="O5" s="29"/>
      <c r="P5" s="29"/>
      <c r="Q5" s="29"/>
      <c r="R5" s="196"/>
      <c r="S5" s="200"/>
      <c r="T5" s="291"/>
      <c r="U5" s="291"/>
      <c r="V5" s="29"/>
      <c r="W5" s="29"/>
      <c r="X5" s="154"/>
    </row>
    <row r="6" spans="2:25" ht="13.5" thickTop="1" x14ac:dyDescent="0.2">
      <c r="C6" s="290" t="s">
        <v>197</v>
      </c>
      <c r="D6" s="29"/>
      <c r="E6" s="29"/>
      <c r="F6" s="291"/>
      <c r="G6" s="292"/>
      <c r="H6" s="31"/>
      <c r="I6" s="31"/>
      <c r="J6" s="197"/>
      <c r="K6" s="31"/>
      <c r="L6" s="29"/>
      <c r="M6" s="29"/>
      <c r="N6" s="29"/>
      <c r="O6" s="29"/>
      <c r="P6" s="31"/>
      <c r="Q6" s="199"/>
      <c r="R6" s="31"/>
      <c r="S6" s="31"/>
      <c r="T6" s="293"/>
      <c r="U6" s="291"/>
      <c r="V6" s="29"/>
      <c r="W6" s="29"/>
      <c r="X6" s="290" t="s">
        <v>4</v>
      </c>
    </row>
    <row r="7" spans="2:25" ht="13.5" thickBot="1" x14ac:dyDescent="0.25">
      <c r="C7" s="290"/>
      <c r="D7" s="294" t="s">
        <v>60</v>
      </c>
      <c r="E7" s="295"/>
      <c r="F7" s="291"/>
      <c r="G7" s="292"/>
      <c r="H7" s="31"/>
      <c r="I7" s="31"/>
      <c r="J7" s="197"/>
      <c r="K7" s="31"/>
      <c r="L7" s="29"/>
      <c r="M7" s="29"/>
      <c r="N7" s="29"/>
      <c r="O7" s="29"/>
      <c r="P7" s="31"/>
      <c r="Q7" s="199"/>
      <c r="R7" s="31"/>
      <c r="S7" s="31"/>
      <c r="T7" s="293"/>
      <c r="U7" s="291"/>
      <c r="V7" s="297" t="s">
        <v>61</v>
      </c>
      <c r="W7" s="294"/>
      <c r="X7" s="290"/>
    </row>
    <row r="8" spans="2:25" ht="14" thickTop="1" thickBot="1" x14ac:dyDescent="0.25">
      <c r="C8" s="290" t="s">
        <v>189</v>
      </c>
      <c r="D8" s="296"/>
      <c r="E8" s="296"/>
      <c r="F8" s="194"/>
      <c r="G8" s="195"/>
      <c r="H8" s="291" t="s">
        <v>62</v>
      </c>
      <c r="I8" s="291"/>
      <c r="J8" s="198"/>
      <c r="K8" s="196"/>
      <c r="L8" s="29"/>
      <c r="M8" s="29"/>
      <c r="N8" s="29"/>
      <c r="O8" s="29"/>
      <c r="P8" s="196"/>
      <c r="Q8" s="200"/>
      <c r="R8" s="291" t="s">
        <v>63</v>
      </c>
      <c r="S8" s="291"/>
      <c r="T8" s="195"/>
      <c r="U8" s="201"/>
      <c r="V8" s="291"/>
      <c r="W8" s="291"/>
      <c r="X8" s="290" t="s">
        <v>5</v>
      </c>
    </row>
    <row r="9" spans="2:25" ht="13.5" thickTop="1" x14ac:dyDescent="0.2">
      <c r="C9" s="290"/>
      <c r="D9" s="29"/>
      <c r="E9" s="29"/>
      <c r="F9" s="29"/>
      <c r="G9" s="29"/>
      <c r="H9" s="291"/>
      <c r="I9" s="292"/>
      <c r="J9" s="31"/>
      <c r="K9" s="31"/>
      <c r="L9" s="197"/>
      <c r="M9" s="29"/>
      <c r="N9" s="29"/>
      <c r="O9" s="29"/>
      <c r="P9" s="33"/>
      <c r="Q9" s="31"/>
      <c r="R9" s="293"/>
      <c r="S9" s="291"/>
      <c r="T9" s="29"/>
      <c r="U9" s="29"/>
      <c r="V9" s="195"/>
      <c r="W9" s="195"/>
      <c r="X9" s="290"/>
    </row>
    <row r="10" spans="2:25" x14ac:dyDescent="0.2">
      <c r="B10" s="34"/>
      <c r="C10" s="290" t="s">
        <v>206</v>
      </c>
      <c r="D10" s="29"/>
      <c r="E10" s="29"/>
      <c r="F10" s="29"/>
      <c r="G10" s="29"/>
      <c r="H10" s="31"/>
      <c r="I10" s="32"/>
      <c r="J10" s="31"/>
      <c r="K10" s="31"/>
      <c r="L10" s="197"/>
      <c r="M10" s="29"/>
      <c r="N10" s="29"/>
      <c r="O10" s="29"/>
      <c r="P10" s="33"/>
      <c r="Q10" s="31"/>
      <c r="R10" s="33"/>
      <c r="S10" s="31"/>
      <c r="T10" s="29"/>
      <c r="U10" s="29"/>
      <c r="V10" s="29"/>
      <c r="W10" s="29"/>
      <c r="X10" s="208" t="s">
        <v>207</v>
      </c>
      <c r="Y10" s="299"/>
    </row>
    <row r="11" spans="2:25" ht="13.5" thickBot="1" x14ac:dyDescent="0.25">
      <c r="B11" s="34"/>
      <c r="C11" s="290"/>
      <c r="D11" s="30"/>
      <c r="E11" s="30"/>
      <c r="F11" s="294" t="s">
        <v>58</v>
      </c>
      <c r="G11" s="295"/>
      <c r="H11" s="31"/>
      <c r="I11" s="32"/>
      <c r="J11" s="31"/>
      <c r="K11" s="31"/>
      <c r="L11" s="197"/>
      <c r="M11" s="29"/>
      <c r="N11" s="29"/>
      <c r="O11" s="29"/>
      <c r="P11" s="33"/>
      <c r="Q11" s="31"/>
      <c r="R11" s="33"/>
      <c r="S11" s="31"/>
      <c r="T11" s="297" t="s">
        <v>59</v>
      </c>
      <c r="U11" s="294"/>
      <c r="V11" s="30"/>
      <c r="W11" s="30"/>
      <c r="X11" s="208"/>
      <c r="Y11" s="299"/>
    </row>
    <row r="12" spans="2:25" ht="14" thickTop="1" thickBot="1" x14ac:dyDescent="0.25">
      <c r="B12" s="34"/>
      <c r="C12" s="290" t="s">
        <v>2</v>
      </c>
      <c r="D12" s="31"/>
      <c r="E12" s="31"/>
      <c r="F12" s="291"/>
      <c r="G12" s="291"/>
      <c r="H12" s="194"/>
      <c r="I12" s="195"/>
      <c r="J12" s="31"/>
      <c r="K12" s="31"/>
      <c r="L12" s="197"/>
      <c r="M12" s="29"/>
      <c r="N12" s="29"/>
      <c r="O12" s="29"/>
      <c r="P12" s="33"/>
      <c r="Q12" s="31"/>
      <c r="R12" s="195"/>
      <c r="S12" s="201"/>
      <c r="T12" s="291"/>
      <c r="U12" s="291"/>
      <c r="V12" s="31"/>
      <c r="W12" s="31"/>
      <c r="X12" s="208" t="s">
        <v>188</v>
      </c>
      <c r="Y12" s="34"/>
    </row>
    <row r="13" spans="2:25" ht="14" thickTop="1" thickBot="1" x14ac:dyDescent="0.25">
      <c r="B13" s="291"/>
      <c r="C13" s="290"/>
      <c r="D13" s="195"/>
      <c r="E13" s="195"/>
      <c r="F13" s="195"/>
      <c r="G13" s="195"/>
      <c r="H13" s="29"/>
      <c r="I13" s="29"/>
      <c r="J13" s="291" t="s">
        <v>57</v>
      </c>
      <c r="K13" s="291"/>
      <c r="L13" s="198"/>
      <c r="M13" s="200"/>
      <c r="N13" s="35"/>
      <c r="O13" s="29"/>
      <c r="P13" s="293" t="s">
        <v>66</v>
      </c>
      <c r="Q13" s="291"/>
      <c r="R13" s="29"/>
      <c r="S13" s="29"/>
      <c r="T13" s="195"/>
      <c r="U13" s="195"/>
      <c r="V13" s="195"/>
      <c r="W13" s="195"/>
      <c r="X13" s="208"/>
      <c r="Y13" s="291"/>
    </row>
    <row r="14" spans="2:25" ht="14" thickTop="1" thickBot="1" x14ac:dyDescent="0.25">
      <c r="B14" s="291"/>
      <c r="C14" s="290" t="s">
        <v>200</v>
      </c>
      <c r="D14" s="196"/>
      <c r="E14" s="196"/>
      <c r="F14" s="196"/>
      <c r="G14" s="196"/>
      <c r="H14" s="29"/>
      <c r="I14" s="29"/>
      <c r="J14" s="291"/>
      <c r="K14" s="292"/>
      <c r="L14" s="33"/>
      <c r="M14" s="291" t="s">
        <v>67</v>
      </c>
      <c r="N14" s="294"/>
      <c r="O14" s="203"/>
      <c r="P14" s="291"/>
      <c r="Q14" s="291"/>
      <c r="R14" s="29"/>
      <c r="S14" s="29"/>
      <c r="T14" s="29"/>
      <c r="U14" s="29"/>
      <c r="V14" s="29"/>
      <c r="W14" s="29"/>
      <c r="X14" s="208" t="s">
        <v>192</v>
      </c>
      <c r="Y14" s="291"/>
    </row>
    <row r="15" spans="2:25" ht="14" thickTop="1" thickBot="1" x14ac:dyDescent="0.25">
      <c r="B15" s="34"/>
      <c r="C15" s="290"/>
      <c r="D15" s="31"/>
      <c r="E15" s="31"/>
      <c r="F15" s="291" t="s">
        <v>76</v>
      </c>
      <c r="G15" s="291"/>
      <c r="H15" s="198"/>
      <c r="I15" s="196"/>
      <c r="J15" s="31"/>
      <c r="K15" s="32"/>
      <c r="L15" s="29"/>
      <c r="M15" s="291"/>
      <c r="N15" s="291"/>
      <c r="O15" s="199"/>
      <c r="P15" s="31"/>
      <c r="Q15" s="31"/>
      <c r="R15" s="31"/>
      <c r="S15" s="31"/>
      <c r="T15" s="297" t="s">
        <v>77</v>
      </c>
      <c r="U15" s="294"/>
      <c r="V15" s="30"/>
      <c r="W15" s="30"/>
      <c r="X15" s="208"/>
      <c r="Y15" s="34"/>
    </row>
    <row r="16" spans="2:25" ht="14" thickTop="1" thickBot="1" x14ac:dyDescent="0.25">
      <c r="B16" s="299"/>
      <c r="C16" s="208" t="s">
        <v>202</v>
      </c>
      <c r="D16" s="35"/>
      <c r="E16" s="35"/>
      <c r="F16" s="300"/>
      <c r="G16" s="301"/>
      <c r="H16" s="31"/>
      <c r="I16" s="32"/>
      <c r="J16" s="31"/>
      <c r="K16" s="32"/>
      <c r="L16" s="29"/>
      <c r="M16" s="29"/>
      <c r="N16" s="29"/>
      <c r="O16" s="199"/>
      <c r="P16" s="31"/>
      <c r="Q16" s="31"/>
      <c r="R16" s="202"/>
      <c r="S16" s="201"/>
      <c r="T16" s="291"/>
      <c r="U16" s="291"/>
      <c r="V16" s="31"/>
      <c r="W16" s="31"/>
      <c r="X16" s="290" t="s">
        <v>195</v>
      </c>
      <c r="Y16" s="34"/>
    </row>
    <row r="17" spans="2:25" ht="13.5" thickTop="1" x14ac:dyDescent="0.2">
      <c r="B17" s="299"/>
      <c r="C17" s="208"/>
      <c r="D17" s="29"/>
      <c r="E17" s="29"/>
      <c r="F17" s="29"/>
      <c r="G17" s="29"/>
      <c r="H17" s="31"/>
      <c r="I17" s="32"/>
      <c r="J17" s="31"/>
      <c r="K17" s="32"/>
      <c r="L17" s="29"/>
      <c r="M17" s="29"/>
      <c r="N17" s="29"/>
      <c r="O17" s="199"/>
      <c r="P17" s="31"/>
      <c r="Q17" s="31"/>
      <c r="R17" s="33"/>
      <c r="S17" s="31"/>
      <c r="T17" s="195"/>
      <c r="U17" s="195"/>
      <c r="V17" s="195"/>
      <c r="W17" s="195"/>
      <c r="X17" s="290"/>
      <c r="Y17" s="34"/>
    </row>
    <row r="18" spans="2:25" ht="13.5" thickBot="1" x14ac:dyDescent="0.25">
      <c r="C18" s="290" t="s">
        <v>193</v>
      </c>
      <c r="D18" s="196"/>
      <c r="E18" s="196"/>
      <c r="F18" s="29"/>
      <c r="G18" s="29"/>
      <c r="H18" s="291" t="s">
        <v>70</v>
      </c>
      <c r="I18" s="292"/>
      <c r="J18" s="31"/>
      <c r="K18" s="32"/>
      <c r="L18" s="29"/>
      <c r="M18" s="196" t="s">
        <v>71</v>
      </c>
      <c r="N18" s="35"/>
      <c r="O18" s="199"/>
      <c r="P18" s="31"/>
      <c r="Q18" s="31"/>
      <c r="R18" s="293" t="s">
        <v>72</v>
      </c>
      <c r="S18" s="291"/>
      <c r="T18" s="29"/>
      <c r="U18" s="29"/>
      <c r="V18" s="196"/>
      <c r="W18" s="196"/>
      <c r="X18" s="290" t="s">
        <v>209</v>
      </c>
    </row>
    <row r="19" spans="2:25" ht="14" thickTop="1" thickBot="1" x14ac:dyDescent="0.25">
      <c r="C19" s="290"/>
      <c r="D19" s="291" t="s">
        <v>73</v>
      </c>
      <c r="E19" s="291"/>
      <c r="F19" s="198"/>
      <c r="G19" s="196"/>
      <c r="H19" s="291"/>
      <c r="I19" s="291"/>
      <c r="J19" s="194"/>
      <c r="K19" s="195"/>
      <c r="L19" s="199"/>
      <c r="M19" s="291" t="s">
        <v>74</v>
      </c>
      <c r="N19" s="295"/>
      <c r="O19" s="29"/>
      <c r="P19" s="195"/>
      <c r="Q19" s="201"/>
      <c r="R19" s="291"/>
      <c r="S19" s="291"/>
      <c r="T19" s="196"/>
      <c r="U19" s="200"/>
      <c r="V19" s="291" t="s">
        <v>75</v>
      </c>
      <c r="W19" s="291"/>
      <c r="X19" s="290"/>
    </row>
    <row r="20" spans="2:25" ht="13.5" thickTop="1" x14ac:dyDescent="0.2">
      <c r="C20" s="290" t="s">
        <v>205</v>
      </c>
      <c r="D20" s="300"/>
      <c r="E20" s="301"/>
      <c r="F20" s="291" t="s">
        <v>68</v>
      </c>
      <c r="G20" s="292"/>
      <c r="H20" s="31"/>
      <c r="I20" s="31"/>
      <c r="J20" s="197"/>
      <c r="K20" s="31"/>
      <c r="L20" s="199"/>
      <c r="M20" s="291"/>
      <c r="N20" s="292"/>
      <c r="O20" s="29"/>
      <c r="P20" s="31"/>
      <c r="Q20" s="199"/>
      <c r="R20" s="31"/>
      <c r="S20" s="31"/>
      <c r="T20" s="293" t="s">
        <v>69</v>
      </c>
      <c r="U20" s="291"/>
      <c r="V20" s="302"/>
      <c r="W20" s="300"/>
      <c r="X20" s="290" t="s">
        <v>46</v>
      </c>
    </row>
    <row r="21" spans="2:25" ht="13.5" thickBot="1" x14ac:dyDescent="0.25">
      <c r="C21" s="290"/>
      <c r="D21" s="31"/>
      <c r="E21" s="31"/>
      <c r="F21" s="291"/>
      <c r="G21" s="292"/>
      <c r="H21" s="31"/>
      <c r="I21" s="31"/>
      <c r="J21" s="197"/>
      <c r="K21" s="31"/>
      <c r="L21" s="303" t="s">
        <v>1</v>
      </c>
      <c r="M21" s="303"/>
      <c r="N21" s="303" t="s">
        <v>204</v>
      </c>
      <c r="O21" s="303"/>
      <c r="P21" s="31"/>
      <c r="Q21" s="199"/>
      <c r="R21" s="31"/>
      <c r="S21" s="32"/>
      <c r="T21" s="293"/>
      <c r="U21" s="291"/>
      <c r="V21" s="29"/>
      <c r="W21" s="29"/>
      <c r="X21" s="290"/>
    </row>
    <row r="22" spans="2:25" ht="13.5" thickTop="1" x14ac:dyDescent="0.2">
      <c r="C22" s="154"/>
      <c r="D22" s="31"/>
      <c r="E22" s="31"/>
      <c r="F22" s="291"/>
      <c r="G22" s="291"/>
      <c r="H22" s="194"/>
      <c r="I22" s="195"/>
      <c r="J22" s="29"/>
      <c r="K22" s="29"/>
      <c r="L22" s="303"/>
      <c r="M22" s="303"/>
      <c r="N22" s="303"/>
      <c r="O22" s="303"/>
      <c r="P22" s="29"/>
      <c r="Q22" s="29"/>
      <c r="R22" s="195"/>
      <c r="S22" s="201"/>
      <c r="T22" s="291"/>
      <c r="U22" s="291"/>
      <c r="V22" s="29"/>
      <c r="W22" s="29"/>
      <c r="X22" s="154"/>
    </row>
    <row r="23" spans="2:25" ht="13.5" thickBot="1" x14ac:dyDescent="0.25">
      <c r="C23" s="290" t="s">
        <v>1</v>
      </c>
      <c r="D23" s="31"/>
      <c r="E23" s="31"/>
      <c r="F23" s="291"/>
      <c r="G23" s="291"/>
      <c r="H23" s="197"/>
      <c r="I23" s="31"/>
      <c r="J23" s="29"/>
      <c r="K23" s="29"/>
      <c r="L23" s="303"/>
      <c r="M23" s="303"/>
      <c r="N23" s="303"/>
      <c r="O23" s="303"/>
      <c r="P23" s="29"/>
      <c r="Q23" s="29"/>
      <c r="R23" s="31"/>
      <c r="S23" s="199"/>
      <c r="T23" s="291"/>
      <c r="U23" s="291"/>
      <c r="V23" s="31"/>
      <c r="W23" s="31"/>
      <c r="X23" s="290" t="s">
        <v>196</v>
      </c>
    </row>
    <row r="24" spans="2:25" ht="13.5" thickTop="1" x14ac:dyDescent="0.2">
      <c r="C24" s="290"/>
      <c r="D24" s="195"/>
      <c r="E24" s="195"/>
      <c r="F24" s="195"/>
      <c r="G24" s="195"/>
      <c r="H24" s="29"/>
      <c r="I24" s="29"/>
      <c r="J24" s="29"/>
      <c r="K24" s="29"/>
      <c r="L24" s="29"/>
      <c r="M24" s="31"/>
      <c r="N24" s="31"/>
      <c r="O24" s="29"/>
      <c r="P24" s="29"/>
      <c r="Q24" s="29"/>
      <c r="R24" s="29"/>
      <c r="S24" s="29"/>
      <c r="T24" s="195"/>
      <c r="U24" s="195"/>
      <c r="V24" s="195"/>
      <c r="W24" s="195"/>
      <c r="X24" s="290"/>
    </row>
  </sheetData>
  <mergeCells count="48">
    <mergeCell ref="C23:C24"/>
    <mergeCell ref="X23:X24"/>
    <mergeCell ref="C16:C17"/>
    <mergeCell ref="X16:X17"/>
    <mergeCell ref="C18:C19"/>
    <mergeCell ref="H18:I19"/>
    <mergeCell ref="R18:S19"/>
    <mergeCell ref="X18:X19"/>
    <mergeCell ref="X20:X21"/>
    <mergeCell ref="N21:O23"/>
    <mergeCell ref="L21:M23"/>
    <mergeCell ref="F20:G23"/>
    <mergeCell ref="T20:U23"/>
    <mergeCell ref="D19:E20"/>
    <mergeCell ref="M19:N20"/>
    <mergeCell ref="V19:W20"/>
    <mergeCell ref="B13:B14"/>
    <mergeCell ref="J13:K14"/>
    <mergeCell ref="P13:Q14"/>
    <mergeCell ref="B16:B17"/>
    <mergeCell ref="C20:C21"/>
    <mergeCell ref="Y10:Y11"/>
    <mergeCell ref="F11:G12"/>
    <mergeCell ref="T11:U12"/>
    <mergeCell ref="C12:C13"/>
    <mergeCell ref="X12:X13"/>
    <mergeCell ref="C10:C11"/>
    <mergeCell ref="X10:X11"/>
    <mergeCell ref="Y13:Y14"/>
    <mergeCell ref="C14:C15"/>
    <mergeCell ref="M14:N15"/>
    <mergeCell ref="X14:X15"/>
    <mergeCell ref="F15:G16"/>
    <mergeCell ref="T15:U16"/>
    <mergeCell ref="B1:X1"/>
    <mergeCell ref="C3:C4"/>
    <mergeCell ref="X3:X4"/>
    <mergeCell ref="F4:G7"/>
    <mergeCell ref="T4:U7"/>
    <mergeCell ref="D7:E8"/>
    <mergeCell ref="V7:W8"/>
    <mergeCell ref="C8:C9"/>
    <mergeCell ref="H8:I9"/>
    <mergeCell ref="R8:S9"/>
    <mergeCell ref="X8:X9"/>
    <mergeCell ref="B2:X2"/>
    <mergeCell ref="C6:C7"/>
    <mergeCell ref="X6:X7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71682-F516-4C54-98DA-9B028C05EC7A}">
  <dimension ref="A1:CP53"/>
  <sheetViews>
    <sheetView tabSelected="1" topLeftCell="I3" zoomScale="60" zoomScaleNormal="60" workbookViewId="0">
      <selection activeCell="AQ10" sqref="AQ10"/>
    </sheetView>
  </sheetViews>
  <sheetFormatPr defaultRowHeight="16.5" x14ac:dyDescent="0.25"/>
  <cols>
    <col min="1" max="1" width="2.453125" hidden="1" customWidth="1"/>
    <col min="2" max="2" width="4.08984375" hidden="1" customWidth="1"/>
    <col min="3" max="3" width="1.36328125" hidden="1" customWidth="1"/>
    <col min="4" max="4" width="4.26953125" hidden="1" customWidth="1"/>
    <col min="5" max="5" width="2.6328125" hidden="1" customWidth="1"/>
    <col min="6" max="6" width="4.453125" hidden="1" customWidth="1"/>
    <col min="7" max="7" width="1.36328125" hidden="1" customWidth="1"/>
    <col min="8" max="8" width="4.08984375" hidden="1" customWidth="1"/>
    <col min="9" max="9" width="10.90625" style="44" bestFit="1" customWidth="1"/>
    <col min="10" max="10" width="2.6328125" style="101" customWidth="1"/>
    <col min="11" max="11" width="1.6328125" style="98" customWidth="1"/>
    <col min="12" max="12" width="4.453125" style="97" bestFit="1" customWidth="1"/>
    <col min="13" max="13" width="4.36328125" style="102" bestFit="1" customWidth="1"/>
    <col min="14" max="14" width="4.26953125" style="97" bestFit="1" customWidth="1"/>
    <col min="15" max="15" width="1.36328125" style="97" customWidth="1"/>
    <col min="16" max="16" width="4.90625" style="97" bestFit="1" customWidth="1"/>
    <col min="17" max="17" width="2.6328125" style="101" customWidth="1"/>
    <col min="18" max="18" width="4.90625" style="98" bestFit="1" customWidth="1"/>
    <col min="19" max="19" width="1.36328125" style="97" customWidth="1"/>
    <col min="20" max="20" width="4.36328125" style="102" bestFit="1" customWidth="1"/>
    <col min="21" max="21" width="2.26953125" style="97" customWidth="1"/>
    <col min="22" max="22" width="4.26953125" style="97" bestFit="1" customWidth="1"/>
    <col min="23" max="23" width="1.36328125" style="97" customWidth="1"/>
    <col min="24" max="24" width="4.90625" style="97" bestFit="1" customWidth="1"/>
    <col min="25" max="25" width="2.6328125" style="101" customWidth="1"/>
    <col min="26" max="26" width="4.90625" style="98" bestFit="1" customWidth="1"/>
    <col min="27" max="27" width="1.26953125" style="97" customWidth="1"/>
    <col min="28" max="28" width="4.26953125" style="97" bestFit="1" customWidth="1"/>
    <col min="29" max="29" width="2.6328125" style="101" customWidth="1"/>
    <col min="30" max="30" width="4.7265625" style="97" bestFit="1" customWidth="1"/>
    <col min="31" max="31" width="1.453125" style="97" customWidth="1"/>
    <col min="32" max="32" width="4.26953125" style="97" bestFit="1" customWidth="1"/>
    <col min="33" max="33" width="2.6328125" style="97" customWidth="1"/>
    <col min="34" max="34" width="3" style="97" customWidth="1"/>
    <col min="35" max="35" width="3.36328125" style="97" customWidth="1"/>
    <col min="36" max="36" width="1.7265625" style="97" customWidth="1"/>
    <col min="37" max="37" width="4.26953125" style="97" bestFit="1" customWidth="1"/>
    <col min="38" max="39" width="2.6328125" style="97" customWidth="1"/>
    <col min="40" max="40" width="4.7265625" style="98" bestFit="1" customWidth="1"/>
    <col min="41" max="41" width="1.90625" style="97" customWidth="1"/>
    <col min="42" max="42" width="4.26953125" style="97" bestFit="1" customWidth="1"/>
    <col min="43" max="44" width="2.90625" style="97" customWidth="1"/>
    <col min="45" max="45" width="4.26953125" style="97" bestFit="1" customWidth="1"/>
    <col min="46" max="46" width="1.36328125" style="97" customWidth="1"/>
    <col min="47" max="47" width="4.26953125" style="97" bestFit="1" customWidth="1"/>
    <col min="48" max="48" width="2.6328125" style="101" customWidth="1"/>
    <col min="49" max="49" width="4.7265625" style="97" bestFit="1" customWidth="1"/>
    <col min="50" max="50" width="1.36328125" style="97" customWidth="1"/>
    <col min="51" max="51" width="4.90625" style="97" bestFit="1" customWidth="1"/>
    <col min="52" max="52" width="2.6328125" style="101" customWidth="1"/>
    <col min="53" max="53" width="4.90625" style="97" bestFit="1" customWidth="1"/>
    <col min="54" max="54" width="1.6328125" style="97" customWidth="1"/>
    <col min="55" max="55" width="4.26953125" style="97" bestFit="1" customWidth="1"/>
    <col min="56" max="56" width="2.36328125" style="97" customWidth="1"/>
    <col min="57" max="57" width="4.26953125" style="97" bestFit="1" customWidth="1"/>
    <col min="58" max="58" width="1.36328125" style="97" customWidth="1"/>
    <col min="59" max="59" width="4.90625" style="97" bestFit="1" customWidth="1"/>
    <col min="60" max="60" width="2.6328125" style="101" customWidth="1"/>
    <col min="61" max="61" width="4.90625" style="97" bestFit="1" customWidth="1"/>
    <col min="62" max="62" width="1.36328125" style="97" customWidth="1"/>
    <col min="63" max="63" width="4.453125" style="102" customWidth="1"/>
    <col min="64" max="64" width="3.08984375" style="97" bestFit="1" customWidth="1"/>
    <col min="65" max="65" width="4.453125" style="97" customWidth="1"/>
    <col min="66" max="66" width="1.08984375" style="97" customWidth="1"/>
    <col min="67" max="67" width="3.08984375" style="101" bestFit="1" customWidth="1"/>
    <col min="68" max="68" width="10.90625" style="104" bestFit="1" customWidth="1"/>
    <col min="69" max="69" width="4.08984375" hidden="1" customWidth="1"/>
    <col min="70" max="70" width="1.36328125" hidden="1" customWidth="1"/>
    <col min="71" max="71" width="4.26953125" hidden="1" customWidth="1"/>
    <col min="72" max="72" width="2.453125" hidden="1" customWidth="1"/>
    <col min="73" max="73" width="4.26953125" hidden="1" customWidth="1"/>
    <col min="74" max="74" width="1.36328125" hidden="1" customWidth="1"/>
    <col min="75" max="75" width="4.08984375" hidden="1" customWidth="1"/>
    <col min="76" max="76" width="2.36328125" hidden="1" customWidth="1"/>
    <col min="77" max="264" width="9" style="44"/>
    <col min="265" max="265" width="2.453125" style="44" customWidth="1"/>
    <col min="266" max="266" width="4.08984375" style="44" bestFit="1" customWidth="1"/>
    <col min="267" max="267" width="1.36328125" style="44" customWidth="1"/>
    <col min="268" max="268" width="4.26953125" style="44" bestFit="1" customWidth="1"/>
    <col min="269" max="269" width="2.6328125" style="44" customWidth="1"/>
    <col min="270" max="270" width="4.453125" style="44" bestFit="1" customWidth="1"/>
    <col min="271" max="271" width="1.36328125" style="44" customWidth="1"/>
    <col min="272" max="272" width="4.08984375" style="44" bestFit="1" customWidth="1"/>
    <col min="273" max="273" width="10.90625" style="44" bestFit="1" customWidth="1"/>
    <col min="274" max="274" width="4.26953125" style="44" bestFit="1" customWidth="1"/>
    <col min="275" max="275" width="1.36328125" style="44" customWidth="1"/>
    <col min="276" max="276" width="4.90625" style="44" bestFit="1" customWidth="1"/>
    <col min="277" max="277" width="2.6328125" style="44" customWidth="1"/>
    <col min="278" max="278" width="4.90625" style="44" bestFit="1" customWidth="1"/>
    <col min="279" max="279" width="1.36328125" style="44" customWidth="1"/>
    <col min="280" max="280" width="4.36328125" style="44" bestFit="1" customWidth="1"/>
    <col min="281" max="281" width="2.26953125" style="44" customWidth="1"/>
    <col min="282" max="282" width="4.26953125" style="44" bestFit="1" customWidth="1"/>
    <col min="283" max="283" width="1.36328125" style="44" customWidth="1"/>
    <col min="284" max="284" width="4.90625" style="44" bestFit="1" customWidth="1"/>
    <col min="285" max="285" width="2.6328125" style="44" customWidth="1"/>
    <col min="286" max="286" width="4.90625" style="44" bestFit="1" customWidth="1"/>
    <col min="287" max="287" width="1.26953125" style="44" customWidth="1"/>
    <col min="288" max="288" width="4.26953125" style="44" bestFit="1" customWidth="1"/>
    <col min="289" max="289" width="2.6328125" style="44" customWidth="1"/>
    <col min="290" max="290" width="4.7265625" style="44" bestFit="1" customWidth="1"/>
    <col min="291" max="291" width="1.453125" style="44" customWidth="1"/>
    <col min="292" max="292" width="4.26953125" style="44" bestFit="1" customWidth="1"/>
    <col min="293" max="293" width="2.6328125" style="44" customWidth="1"/>
    <col min="294" max="294" width="3" style="44" customWidth="1"/>
    <col min="295" max="295" width="3.36328125" style="44" customWidth="1"/>
    <col min="296" max="296" width="1.36328125" style="44" customWidth="1"/>
    <col min="297" max="297" width="4.26953125" style="44" bestFit="1" customWidth="1"/>
    <col min="298" max="299" width="2.6328125" style="44" customWidth="1"/>
    <col min="300" max="300" width="4.7265625" style="44" bestFit="1" customWidth="1"/>
    <col min="301" max="301" width="1.36328125" style="44" customWidth="1"/>
    <col min="302" max="302" width="4.26953125" style="44" bestFit="1" customWidth="1"/>
    <col min="303" max="304" width="2.90625" style="44" customWidth="1"/>
    <col min="305" max="305" width="4.26953125" style="44" bestFit="1" customWidth="1"/>
    <col min="306" max="306" width="1.36328125" style="44" customWidth="1"/>
    <col min="307" max="307" width="4.26953125" style="44" bestFit="1" customWidth="1"/>
    <col min="308" max="308" width="2.6328125" style="44" customWidth="1"/>
    <col min="309" max="309" width="4.7265625" style="44" bestFit="1" customWidth="1"/>
    <col min="310" max="310" width="1.36328125" style="44" customWidth="1"/>
    <col min="311" max="311" width="4.90625" style="44" bestFit="1" customWidth="1"/>
    <col min="312" max="312" width="2.6328125" style="44" customWidth="1"/>
    <col min="313" max="313" width="4.90625" style="44" bestFit="1" customWidth="1"/>
    <col min="314" max="314" width="1.6328125" style="44" customWidth="1"/>
    <col min="315" max="315" width="4.26953125" style="44" bestFit="1" customWidth="1"/>
    <col min="316" max="316" width="2.36328125" style="44" customWidth="1"/>
    <col min="317" max="317" width="4.26953125" style="44" bestFit="1" customWidth="1"/>
    <col min="318" max="318" width="1.36328125" style="44" customWidth="1"/>
    <col min="319" max="319" width="4.90625" style="44" bestFit="1" customWidth="1"/>
    <col min="320" max="320" width="2.6328125" style="44" customWidth="1"/>
    <col min="321" max="321" width="4.90625" style="44" bestFit="1" customWidth="1"/>
    <col min="322" max="322" width="1.36328125" style="44" customWidth="1"/>
    <col min="323" max="323" width="4.26953125" style="44" bestFit="1" customWidth="1"/>
    <col min="324" max="324" width="10.90625" style="44" bestFit="1" customWidth="1"/>
    <col min="325" max="325" width="4.08984375" style="44" bestFit="1" customWidth="1"/>
    <col min="326" max="326" width="1.36328125" style="44" customWidth="1"/>
    <col min="327" max="327" width="4.26953125" style="44" bestFit="1" customWidth="1"/>
    <col min="328" max="328" width="2.453125" style="44" customWidth="1"/>
    <col min="329" max="329" width="4.26953125" style="44" bestFit="1" customWidth="1"/>
    <col min="330" max="330" width="1.36328125" style="44" customWidth="1"/>
    <col min="331" max="331" width="4.08984375" style="44" bestFit="1" customWidth="1"/>
    <col min="332" max="332" width="2.36328125" style="44" customWidth="1"/>
    <col min="333" max="520" width="9" style="44"/>
    <col min="521" max="521" width="2.453125" style="44" customWidth="1"/>
    <col min="522" max="522" width="4.08984375" style="44" bestFit="1" customWidth="1"/>
    <col min="523" max="523" width="1.36328125" style="44" customWidth="1"/>
    <col min="524" max="524" width="4.26953125" style="44" bestFit="1" customWidth="1"/>
    <col min="525" max="525" width="2.6328125" style="44" customWidth="1"/>
    <col min="526" max="526" width="4.453125" style="44" bestFit="1" customWidth="1"/>
    <col min="527" max="527" width="1.36328125" style="44" customWidth="1"/>
    <col min="528" max="528" width="4.08984375" style="44" bestFit="1" customWidth="1"/>
    <col min="529" max="529" width="10.90625" style="44" bestFit="1" customWidth="1"/>
    <col min="530" max="530" width="4.26953125" style="44" bestFit="1" customWidth="1"/>
    <col min="531" max="531" width="1.36328125" style="44" customWidth="1"/>
    <col min="532" max="532" width="4.90625" style="44" bestFit="1" customWidth="1"/>
    <col min="533" max="533" width="2.6328125" style="44" customWidth="1"/>
    <col min="534" max="534" width="4.90625" style="44" bestFit="1" customWidth="1"/>
    <col min="535" max="535" width="1.36328125" style="44" customWidth="1"/>
    <col min="536" max="536" width="4.36328125" style="44" bestFit="1" customWidth="1"/>
    <col min="537" max="537" width="2.26953125" style="44" customWidth="1"/>
    <col min="538" max="538" width="4.26953125" style="44" bestFit="1" customWidth="1"/>
    <col min="539" max="539" width="1.36328125" style="44" customWidth="1"/>
    <col min="540" max="540" width="4.90625" style="44" bestFit="1" customWidth="1"/>
    <col min="541" max="541" width="2.6328125" style="44" customWidth="1"/>
    <col min="542" max="542" width="4.90625" style="44" bestFit="1" customWidth="1"/>
    <col min="543" max="543" width="1.26953125" style="44" customWidth="1"/>
    <col min="544" max="544" width="4.26953125" style="44" bestFit="1" customWidth="1"/>
    <col min="545" max="545" width="2.6328125" style="44" customWidth="1"/>
    <col min="546" max="546" width="4.7265625" style="44" bestFit="1" customWidth="1"/>
    <col min="547" max="547" width="1.453125" style="44" customWidth="1"/>
    <col min="548" max="548" width="4.26953125" style="44" bestFit="1" customWidth="1"/>
    <col min="549" max="549" width="2.6328125" style="44" customWidth="1"/>
    <col min="550" max="550" width="3" style="44" customWidth="1"/>
    <col min="551" max="551" width="3.36328125" style="44" customWidth="1"/>
    <col min="552" max="552" width="1.36328125" style="44" customWidth="1"/>
    <col min="553" max="553" width="4.26953125" style="44" bestFit="1" customWidth="1"/>
    <col min="554" max="555" width="2.6328125" style="44" customWidth="1"/>
    <col min="556" max="556" width="4.7265625" style="44" bestFit="1" customWidth="1"/>
    <col min="557" max="557" width="1.36328125" style="44" customWidth="1"/>
    <col min="558" max="558" width="4.26953125" style="44" bestFit="1" customWidth="1"/>
    <col min="559" max="560" width="2.90625" style="44" customWidth="1"/>
    <col min="561" max="561" width="4.26953125" style="44" bestFit="1" customWidth="1"/>
    <col min="562" max="562" width="1.36328125" style="44" customWidth="1"/>
    <col min="563" max="563" width="4.26953125" style="44" bestFit="1" customWidth="1"/>
    <col min="564" max="564" width="2.6328125" style="44" customWidth="1"/>
    <col min="565" max="565" width="4.7265625" style="44" bestFit="1" customWidth="1"/>
    <col min="566" max="566" width="1.36328125" style="44" customWidth="1"/>
    <col min="567" max="567" width="4.90625" style="44" bestFit="1" customWidth="1"/>
    <col min="568" max="568" width="2.6328125" style="44" customWidth="1"/>
    <col min="569" max="569" width="4.90625" style="44" bestFit="1" customWidth="1"/>
    <col min="570" max="570" width="1.6328125" style="44" customWidth="1"/>
    <col min="571" max="571" width="4.26953125" style="44" bestFit="1" customWidth="1"/>
    <col min="572" max="572" width="2.36328125" style="44" customWidth="1"/>
    <col min="573" max="573" width="4.26953125" style="44" bestFit="1" customWidth="1"/>
    <col min="574" max="574" width="1.36328125" style="44" customWidth="1"/>
    <col min="575" max="575" width="4.90625" style="44" bestFit="1" customWidth="1"/>
    <col min="576" max="576" width="2.6328125" style="44" customWidth="1"/>
    <col min="577" max="577" width="4.90625" style="44" bestFit="1" customWidth="1"/>
    <col min="578" max="578" width="1.36328125" style="44" customWidth="1"/>
    <col min="579" max="579" width="4.26953125" style="44" bestFit="1" customWidth="1"/>
    <col min="580" max="580" width="10.90625" style="44" bestFit="1" customWidth="1"/>
    <col min="581" max="581" width="4.08984375" style="44" bestFit="1" customWidth="1"/>
    <col min="582" max="582" width="1.36328125" style="44" customWidth="1"/>
    <col min="583" max="583" width="4.26953125" style="44" bestFit="1" customWidth="1"/>
    <col min="584" max="584" width="2.453125" style="44" customWidth="1"/>
    <col min="585" max="585" width="4.26953125" style="44" bestFit="1" customWidth="1"/>
    <col min="586" max="586" width="1.36328125" style="44" customWidth="1"/>
    <col min="587" max="587" width="4.08984375" style="44" bestFit="1" customWidth="1"/>
    <col min="588" max="588" width="2.36328125" style="44" customWidth="1"/>
    <col min="589" max="776" width="9" style="44"/>
    <col min="777" max="777" width="2.453125" style="44" customWidth="1"/>
    <col min="778" max="778" width="4.08984375" style="44" bestFit="1" customWidth="1"/>
    <col min="779" max="779" width="1.36328125" style="44" customWidth="1"/>
    <col min="780" max="780" width="4.26953125" style="44" bestFit="1" customWidth="1"/>
    <col min="781" max="781" width="2.6328125" style="44" customWidth="1"/>
    <col min="782" max="782" width="4.453125" style="44" bestFit="1" customWidth="1"/>
    <col min="783" max="783" width="1.36328125" style="44" customWidth="1"/>
    <col min="784" max="784" width="4.08984375" style="44" bestFit="1" customWidth="1"/>
    <col min="785" max="785" width="10.90625" style="44" bestFit="1" customWidth="1"/>
    <col min="786" max="786" width="4.26953125" style="44" bestFit="1" customWidth="1"/>
    <col min="787" max="787" width="1.36328125" style="44" customWidth="1"/>
    <col min="788" max="788" width="4.90625" style="44" bestFit="1" customWidth="1"/>
    <col min="789" max="789" width="2.6328125" style="44" customWidth="1"/>
    <col min="790" max="790" width="4.90625" style="44" bestFit="1" customWidth="1"/>
    <col min="791" max="791" width="1.36328125" style="44" customWidth="1"/>
    <col min="792" max="792" width="4.36328125" style="44" bestFit="1" customWidth="1"/>
    <col min="793" max="793" width="2.26953125" style="44" customWidth="1"/>
    <col min="794" max="794" width="4.26953125" style="44" bestFit="1" customWidth="1"/>
    <col min="795" max="795" width="1.36328125" style="44" customWidth="1"/>
    <col min="796" max="796" width="4.90625" style="44" bestFit="1" customWidth="1"/>
    <col min="797" max="797" width="2.6328125" style="44" customWidth="1"/>
    <col min="798" max="798" width="4.90625" style="44" bestFit="1" customWidth="1"/>
    <col min="799" max="799" width="1.26953125" style="44" customWidth="1"/>
    <col min="800" max="800" width="4.26953125" style="44" bestFit="1" customWidth="1"/>
    <col min="801" max="801" width="2.6328125" style="44" customWidth="1"/>
    <col min="802" max="802" width="4.7265625" style="44" bestFit="1" customWidth="1"/>
    <col min="803" max="803" width="1.453125" style="44" customWidth="1"/>
    <col min="804" max="804" width="4.26953125" style="44" bestFit="1" customWidth="1"/>
    <col min="805" max="805" width="2.6328125" style="44" customWidth="1"/>
    <col min="806" max="806" width="3" style="44" customWidth="1"/>
    <col min="807" max="807" width="3.36328125" style="44" customWidth="1"/>
    <col min="808" max="808" width="1.36328125" style="44" customWidth="1"/>
    <col min="809" max="809" width="4.26953125" style="44" bestFit="1" customWidth="1"/>
    <col min="810" max="811" width="2.6328125" style="44" customWidth="1"/>
    <col min="812" max="812" width="4.7265625" style="44" bestFit="1" customWidth="1"/>
    <col min="813" max="813" width="1.36328125" style="44" customWidth="1"/>
    <col min="814" max="814" width="4.26953125" style="44" bestFit="1" customWidth="1"/>
    <col min="815" max="816" width="2.90625" style="44" customWidth="1"/>
    <col min="817" max="817" width="4.26953125" style="44" bestFit="1" customWidth="1"/>
    <col min="818" max="818" width="1.36328125" style="44" customWidth="1"/>
    <col min="819" max="819" width="4.26953125" style="44" bestFit="1" customWidth="1"/>
    <col min="820" max="820" width="2.6328125" style="44" customWidth="1"/>
    <col min="821" max="821" width="4.7265625" style="44" bestFit="1" customWidth="1"/>
    <col min="822" max="822" width="1.36328125" style="44" customWidth="1"/>
    <col min="823" max="823" width="4.90625" style="44" bestFit="1" customWidth="1"/>
    <col min="824" max="824" width="2.6328125" style="44" customWidth="1"/>
    <col min="825" max="825" width="4.90625" style="44" bestFit="1" customWidth="1"/>
    <col min="826" max="826" width="1.6328125" style="44" customWidth="1"/>
    <col min="827" max="827" width="4.26953125" style="44" bestFit="1" customWidth="1"/>
    <col min="828" max="828" width="2.36328125" style="44" customWidth="1"/>
    <col min="829" max="829" width="4.26953125" style="44" bestFit="1" customWidth="1"/>
    <col min="830" max="830" width="1.36328125" style="44" customWidth="1"/>
    <col min="831" max="831" width="4.90625" style="44" bestFit="1" customWidth="1"/>
    <col min="832" max="832" width="2.6328125" style="44" customWidth="1"/>
    <col min="833" max="833" width="4.90625" style="44" bestFit="1" customWidth="1"/>
    <col min="834" max="834" width="1.36328125" style="44" customWidth="1"/>
    <col min="835" max="835" width="4.26953125" style="44" bestFit="1" customWidth="1"/>
    <col min="836" max="836" width="10.90625" style="44" bestFit="1" customWidth="1"/>
    <col min="837" max="837" width="4.08984375" style="44" bestFit="1" customWidth="1"/>
    <col min="838" max="838" width="1.36328125" style="44" customWidth="1"/>
    <col min="839" max="839" width="4.26953125" style="44" bestFit="1" customWidth="1"/>
    <col min="840" max="840" width="2.453125" style="44" customWidth="1"/>
    <col min="841" max="841" width="4.26953125" style="44" bestFit="1" customWidth="1"/>
    <col min="842" max="842" width="1.36328125" style="44" customWidth="1"/>
    <col min="843" max="843" width="4.08984375" style="44" bestFit="1" customWidth="1"/>
    <col min="844" max="844" width="2.36328125" style="44" customWidth="1"/>
    <col min="845" max="1032" width="9" style="44"/>
    <col min="1033" max="1033" width="2.453125" style="44" customWidth="1"/>
    <col min="1034" max="1034" width="4.08984375" style="44" bestFit="1" customWidth="1"/>
    <col min="1035" max="1035" width="1.36328125" style="44" customWidth="1"/>
    <col min="1036" max="1036" width="4.26953125" style="44" bestFit="1" customWidth="1"/>
    <col min="1037" max="1037" width="2.6328125" style="44" customWidth="1"/>
    <col min="1038" max="1038" width="4.453125" style="44" bestFit="1" customWidth="1"/>
    <col min="1039" max="1039" width="1.36328125" style="44" customWidth="1"/>
    <col min="1040" max="1040" width="4.08984375" style="44" bestFit="1" customWidth="1"/>
    <col min="1041" max="1041" width="10.90625" style="44" bestFit="1" customWidth="1"/>
    <col min="1042" max="1042" width="4.26953125" style="44" bestFit="1" customWidth="1"/>
    <col min="1043" max="1043" width="1.36328125" style="44" customWidth="1"/>
    <col min="1044" max="1044" width="4.90625" style="44" bestFit="1" customWidth="1"/>
    <col min="1045" max="1045" width="2.6328125" style="44" customWidth="1"/>
    <col min="1046" max="1046" width="4.90625" style="44" bestFit="1" customWidth="1"/>
    <col min="1047" max="1047" width="1.36328125" style="44" customWidth="1"/>
    <col min="1048" max="1048" width="4.36328125" style="44" bestFit="1" customWidth="1"/>
    <col min="1049" max="1049" width="2.26953125" style="44" customWidth="1"/>
    <col min="1050" max="1050" width="4.26953125" style="44" bestFit="1" customWidth="1"/>
    <col min="1051" max="1051" width="1.36328125" style="44" customWidth="1"/>
    <col min="1052" max="1052" width="4.90625" style="44" bestFit="1" customWidth="1"/>
    <col min="1053" max="1053" width="2.6328125" style="44" customWidth="1"/>
    <col min="1054" max="1054" width="4.90625" style="44" bestFit="1" customWidth="1"/>
    <col min="1055" max="1055" width="1.26953125" style="44" customWidth="1"/>
    <col min="1056" max="1056" width="4.26953125" style="44" bestFit="1" customWidth="1"/>
    <col min="1057" max="1057" width="2.6328125" style="44" customWidth="1"/>
    <col min="1058" max="1058" width="4.7265625" style="44" bestFit="1" customWidth="1"/>
    <col min="1059" max="1059" width="1.453125" style="44" customWidth="1"/>
    <col min="1060" max="1060" width="4.26953125" style="44" bestFit="1" customWidth="1"/>
    <col min="1061" max="1061" width="2.6328125" style="44" customWidth="1"/>
    <col min="1062" max="1062" width="3" style="44" customWidth="1"/>
    <col min="1063" max="1063" width="3.36328125" style="44" customWidth="1"/>
    <col min="1064" max="1064" width="1.36328125" style="44" customWidth="1"/>
    <col min="1065" max="1065" width="4.26953125" style="44" bestFit="1" customWidth="1"/>
    <col min="1066" max="1067" width="2.6328125" style="44" customWidth="1"/>
    <col min="1068" max="1068" width="4.7265625" style="44" bestFit="1" customWidth="1"/>
    <col min="1069" max="1069" width="1.36328125" style="44" customWidth="1"/>
    <col min="1070" max="1070" width="4.26953125" style="44" bestFit="1" customWidth="1"/>
    <col min="1071" max="1072" width="2.90625" style="44" customWidth="1"/>
    <col min="1073" max="1073" width="4.26953125" style="44" bestFit="1" customWidth="1"/>
    <col min="1074" max="1074" width="1.36328125" style="44" customWidth="1"/>
    <col min="1075" max="1075" width="4.26953125" style="44" bestFit="1" customWidth="1"/>
    <col min="1076" max="1076" width="2.6328125" style="44" customWidth="1"/>
    <col min="1077" max="1077" width="4.7265625" style="44" bestFit="1" customWidth="1"/>
    <col min="1078" max="1078" width="1.36328125" style="44" customWidth="1"/>
    <col min="1079" max="1079" width="4.90625" style="44" bestFit="1" customWidth="1"/>
    <col min="1080" max="1080" width="2.6328125" style="44" customWidth="1"/>
    <col min="1081" max="1081" width="4.90625" style="44" bestFit="1" customWidth="1"/>
    <col min="1082" max="1082" width="1.6328125" style="44" customWidth="1"/>
    <col min="1083" max="1083" width="4.26953125" style="44" bestFit="1" customWidth="1"/>
    <col min="1084" max="1084" width="2.36328125" style="44" customWidth="1"/>
    <col min="1085" max="1085" width="4.26953125" style="44" bestFit="1" customWidth="1"/>
    <col min="1086" max="1086" width="1.36328125" style="44" customWidth="1"/>
    <col min="1087" max="1087" width="4.90625" style="44" bestFit="1" customWidth="1"/>
    <col min="1088" max="1088" width="2.6328125" style="44" customWidth="1"/>
    <col min="1089" max="1089" width="4.90625" style="44" bestFit="1" customWidth="1"/>
    <col min="1090" max="1090" width="1.36328125" style="44" customWidth="1"/>
    <col min="1091" max="1091" width="4.26953125" style="44" bestFit="1" customWidth="1"/>
    <col min="1092" max="1092" width="10.90625" style="44" bestFit="1" customWidth="1"/>
    <col min="1093" max="1093" width="4.08984375" style="44" bestFit="1" customWidth="1"/>
    <col min="1094" max="1094" width="1.36328125" style="44" customWidth="1"/>
    <col min="1095" max="1095" width="4.26953125" style="44" bestFit="1" customWidth="1"/>
    <col min="1096" max="1096" width="2.453125" style="44" customWidth="1"/>
    <col min="1097" max="1097" width="4.26953125" style="44" bestFit="1" customWidth="1"/>
    <col min="1098" max="1098" width="1.36328125" style="44" customWidth="1"/>
    <col min="1099" max="1099" width="4.08984375" style="44" bestFit="1" customWidth="1"/>
    <col min="1100" max="1100" width="2.36328125" style="44" customWidth="1"/>
    <col min="1101" max="1288" width="9" style="44"/>
    <col min="1289" max="1289" width="2.453125" style="44" customWidth="1"/>
    <col min="1290" max="1290" width="4.08984375" style="44" bestFit="1" customWidth="1"/>
    <col min="1291" max="1291" width="1.36328125" style="44" customWidth="1"/>
    <col min="1292" max="1292" width="4.26953125" style="44" bestFit="1" customWidth="1"/>
    <col min="1293" max="1293" width="2.6328125" style="44" customWidth="1"/>
    <col min="1294" max="1294" width="4.453125" style="44" bestFit="1" customWidth="1"/>
    <col min="1295" max="1295" width="1.36328125" style="44" customWidth="1"/>
    <col min="1296" max="1296" width="4.08984375" style="44" bestFit="1" customWidth="1"/>
    <col min="1297" max="1297" width="10.90625" style="44" bestFit="1" customWidth="1"/>
    <col min="1298" max="1298" width="4.26953125" style="44" bestFit="1" customWidth="1"/>
    <col min="1299" max="1299" width="1.36328125" style="44" customWidth="1"/>
    <col min="1300" max="1300" width="4.90625" style="44" bestFit="1" customWidth="1"/>
    <col min="1301" max="1301" width="2.6328125" style="44" customWidth="1"/>
    <col min="1302" max="1302" width="4.90625" style="44" bestFit="1" customWidth="1"/>
    <col min="1303" max="1303" width="1.36328125" style="44" customWidth="1"/>
    <col min="1304" max="1304" width="4.36328125" style="44" bestFit="1" customWidth="1"/>
    <col min="1305" max="1305" width="2.26953125" style="44" customWidth="1"/>
    <col min="1306" max="1306" width="4.26953125" style="44" bestFit="1" customWidth="1"/>
    <col min="1307" max="1307" width="1.36328125" style="44" customWidth="1"/>
    <col min="1308" max="1308" width="4.90625" style="44" bestFit="1" customWidth="1"/>
    <col min="1309" max="1309" width="2.6328125" style="44" customWidth="1"/>
    <col min="1310" max="1310" width="4.90625" style="44" bestFit="1" customWidth="1"/>
    <col min="1311" max="1311" width="1.26953125" style="44" customWidth="1"/>
    <col min="1312" max="1312" width="4.26953125" style="44" bestFit="1" customWidth="1"/>
    <col min="1313" max="1313" width="2.6328125" style="44" customWidth="1"/>
    <col min="1314" max="1314" width="4.7265625" style="44" bestFit="1" customWidth="1"/>
    <col min="1315" max="1315" width="1.453125" style="44" customWidth="1"/>
    <col min="1316" max="1316" width="4.26953125" style="44" bestFit="1" customWidth="1"/>
    <col min="1317" max="1317" width="2.6328125" style="44" customWidth="1"/>
    <col min="1318" max="1318" width="3" style="44" customWidth="1"/>
    <col min="1319" max="1319" width="3.36328125" style="44" customWidth="1"/>
    <col min="1320" max="1320" width="1.36328125" style="44" customWidth="1"/>
    <col min="1321" max="1321" width="4.26953125" style="44" bestFit="1" customWidth="1"/>
    <col min="1322" max="1323" width="2.6328125" style="44" customWidth="1"/>
    <col min="1324" max="1324" width="4.7265625" style="44" bestFit="1" customWidth="1"/>
    <col min="1325" max="1325" width="1.36328125" style="44" customWidth="1"/>
    <col min="1326" max="1326" width="4.26953125" style="44" bestFit="1" customWidth="1"/>
    <col min="1327" max="1328" width="2.90625" style="44" customWidth="1"/>
    <col min="1329" max="1329" width="4.26953125" style="44" bestFit="1" customWidth="1"/>
    <col min="1330" max="1330" width="1.36328125" style="44" customWidth="1"/>
    <col min="1331" max="1331" width="4.26953125" style="44" bestFit="1" customWidth="1"/>
    <col min="1332" max="1332" width="2.6328125" style="44" customWidth="1"/>
    <col min="1333" max="1333" width="4.7265625" style="44" bestFit="1" customWidth="1"/>
    <col min="1334" max="1334" width="1.36328125" style="44" customWidth="1"/>
    <col min="1335" max="1335" width="4.90625" style="44" bestFit="1" customWidth="1"/>
    <col min="1336" max="1336" width="2.6328125" style="44" customWidth="1"/>
    <col min="1337" max="1337" width="4.90625" style="44" bestFit="1" customWidth="1"/>
    <col min="1338" max="1338" width="1.6328125" style="44" customWidth="1"/>
    <col min="1339" max="1339" width="4.26953125" style="44" bestFit="1" customWidth="1"/>
    <col min="1340" max="1340" width="2.36328125" style="44" customWidth="1"/>
    <col min="1341" max="1341" width="4.26953125" style="44" bestFit="1" customWidth="1"/>
    <col min="1342" max="1342" width="1.36328125" style="44" customWidth="1"/>
    <col min="1343" max="1343" width="4.90625" style="44" bestFit="1" customWidth="1"/>
    <col min="1344" max="1344" width="2.6328125" style="44" customWidth="1"/>
    <col min="1345" max="1345" width="4.90625" style="44" bestFit="1" customWidth="1"/>
    <col min="1346" max="1346" width="1.36328125" style="44" customWidth="1"/>
    <col min="1347" max="1347" width="4.26953125" style="44" bestFit="1" customWidth="1"/>
    <col min="1348" max="1348" width="10.90625" style="44" bestFit="1" customWidth="1"/>
    <col min="1349" max="1349" width="4.08984375" style="44" bestFit="1" customWidth="1"/>
    <col min="1350" max="1350" width="1.36328125" style="44" customWidth="1"/>
    <col min="1351" max="1351" width="4.26953125" style="44" bestFit="1" customWidth="1"/>
    <col min="1352" max="1352" width="2.453125" style="44" customWidth="1"/>
    <col min="1353" max="1353" width="4.26953125" style="44" bestFit="1" customWidth="1"/>
    <col min="1354" max="1354" width="1.36328125" style="44" customWidth="1"/>
    <col min="1355" max="1355" width="4.08984375" style="44" bestFit="1" customWidth="1"/>
    <col min="1356" max="1356" width="2.36328125" style="44" customWidth="1"/>
    <col min="1357" max="1544" width="9" style="44"/>
    <col min="1545" max="1545" width="2.453125" style="44" customWidth="1"/>
    <col min="1546" max="1546" width="4.08984375" style="44" bestFit="1" customWidth="1"/>
    <col min="1547" max="1547" width="1.36328125" style="44" customWidth="1"/>
    <col min="1548" max="1548" width="4.26953125" style="44" bestFit="1" customWidth="1"/>
    <col min="1549" max="1549" width="2.6328125" style="44" customWidth="1"/>
    <col min="1550" max="1550" width="4.453125" style="44" bestFit="1" customWidth="1"/>
    <col min="1551" max="1551" width="1.36328125" style="44" customWidth="1"/>
    <col min="1552" max="1552" width="4.08984375" style="44" bestFit="1" customWidth="1"/>
    <col min="1553" max="1553" width="10.90625" style="44" bestFit="1" customWidth="1"/>
    <col min="1554" max="1554" width="4.26953125" style="44" bestFit="1" customWidth="1"/>
    <col min="1555" max="1555" width="1.36328125" style="44" customWidth="1"/>
    <col min="1556" max="1556" width="4.90625" style="44" bestFit="1" customWidth="1"/>
    <col min="1557" max="1557" width="2.6328125" style="44" customWidth="1"/>
    <col min="1558" max="1558" width="4.90625" style="44" bestFit="1" customWidth="1"/>
    <col min="1559" max="1559" width="1.36328125" style="44" customWidth="1"/>
    <col min="1560" max="1560" width="4.36328125" style="44" bestFit="1" customWidth="1"/>
    <col min="1561" max="1561" width="2.26953125" style="44" customWidth="1"/>
    <col min="1562" max="1562" width="4.26953125" style="44" bestFit="1" customWidth="1"/>
    <col min="1563" max="1563" width="1.36328125" style="44" customWidth="1"/>
    <col min="1564" max="1564" width="4.90625" style="44" bestFit="1" customWidth="1"/>
    <col min="1565" max="1565" width="2.6328125" style="44" customWidth="1"/>
    <col min="1566" max="1566" width="4.90625" style="44" bestFit="1" customWidth="1"/>
    <col min="1567" max="1567" width="1.26953125" style="44" customWidth="1"/>
    <col min="1568" max="1568" width="4.26953125" style="44" bestFit="1" customWidth="1"/>
    <col min="1569" max="1569" width="2.6328125" style="44" customWidth="1"/>
    <col min="1570" max="1570" width="4.7265625" style="44" bestFit="1" customWidth="1"/>
    <col min="1571" max="1571" width="1.453125" style="44" customWidth="1"/>
    <col min="1572" max="1572" width="4.26953125" style="44" bestFit="1" customWidth="1"/>
    <col min="1573" max="1573" width="2.6328125" style="44" customWidth="1"/>
    <col min="1574" max="1574" width="3" style="44" customWidth="1"/>
    <col min="1575" max="1575" width="3.36328125" style="44" customWidth="1"/>
    <col min="1576" max="1576" width="1.36328125" style="44" customWidth="1"/>
    <col min="1577" max="1577" width="4.26953125" style="44" bestFit="1" customWidth="1"/>
    <col min="1578" max="1579" width="2.6328125" style="44" customWidth="1"/>
    <col min="1580" max="1580" width="4.7265625" style="44" bestFit="1" customWidth="1"/>
    <col min="1581" max="1581" width="1.36328125" style="44" customWidth="1"/>
    <col min="1582" max="1582" width="4.26953125" style="44" bestFit="1" customWidth="1"/>
    <col min="1583" max="1584" width="2.90625" style="44" customWidth="1"/>
    <col min="1585" max="1585" width="4.26953125" style="44" bestFit="1" customWidth="1"/>
    <col min="1586" max="1586" width="1.36328125" style="44" customWidth="1"/>
    <col min="1587" max="1587" width="4.26953125" style="44" bestFit="1" customWidth="1"/>
    <col min="1588" max="1588" width="2.6328125" style="44" customWidth="1"/>
    <col min="1589" max="1589" width="4.7265625" style="44" bestFit="1" customWidth="1"/>
    <col min="1590" max="1590" width="1.36328125" style="44" customWidth="1"/>
    <col min="1591" max="1591" width="4.90625" style="44" bestFit="1" customWidth="1"/>
    <col min="1592" max="1592" width="2.6328125" style="44" customWidth="1"/>
    <col min="1593" max="1593" width="4.90625" style="44" bestFit="1" customWidth="1"/>
    <col min="1594" max="1594" width="1.6328125" style="44" customWidth="1"/>
    <col min="1595" max="1595" width="4.26953125" style="44" bestFit="1" customWidth="1"/>
    <col min="1596" max="1596" width="2.36328125" style="44" customWidth="1"/>
    <col min="1597" max="1597" width="4.26953125" style="44" bestFit="1" customWidth="1"/>
    <col min="1598" max="1598" width="1.36328125" style="44" customWidth="1"/>
    <col min="1599" max="1599" width="4.90625" style="44" bestFit="1" customWidth="1"/>
    <col min="1600" max="1600" width="2.6328125" style="44" customWidth="1"/>
    <col min="1601" max="1601" width="4.90625" style="44" bestFit="1" customWidth="1"/>
    <col min="1602" max="1602" width="1.36328125" style="44" customWidth="1"/>
    <col min="1603" max="1603" width="4.26953125" style="44" bestFit="1" customWidth="1"/>
    <col min="1604" max="1604" width="10.90625" style="44" bestFit="1" customWidth="1"/>
    <col min="1605" max="1605" width="4.08984375" style="44" bestFit="1" customWidth="1"/>
    <col min="1606" max="1606" width="1.36328125" style="44" customWidth="1"/>
    <col min="1607" max="1607" width="4.26953125" style="44" bestFit="1" customWidth="1"/>
    <col min="1608" max="1608" width="2.453125" style="44" customWidth="1"/>
    <col min="1609" max="1609" width="4.26953125" style="44" bestFit="1" customWidth="1"/>
    <col min="1610" max="1610" width="1.36328125" style="44" customWidth="1"/>
    <col min="1611" max="1611" width="4.08984375" style="44" bestFit="1" customWidth="1"/>
    <col min="1612" max="1612" width="2.36328125" style="44" customWidth="1"/>
    <col min="1613" max="1800" width="9" style="44"/>
    <col min="1801" max="1801" width="2.453125" style="44" customWidth="1"/>
    <col min="1802" max="1802" width="4.08984375" style="44" bestFit="1" customWidth="1"/>
    <col min="1803" max="1803" width="1.36328125" style="44" customWidth="1"/>
    <col min="1804" max="1804" width="4.26953125" style="44" bestFit="1" customWidth="1"/>
    <col min="1805" max="1805" width="2.6328125" style="44" customWidth="1"/>
    <col min="1806" max="1806" width="4.453125" style="44" bestFit="1" customWidth="1"/>
    <col min="1807" max="1807" width="1.36328125" style="44" customWidth="1"/>
    <col min="1808" max="1808" width="4.08984375" style="44" bestFit="1" customWidth="1"/>
    <col min="1809" max="1809" width="10.90625" style="44" bestFit="1" customWidth="1"/>
    <col min="1810" max="1810" width="4.26953125" style="44" bestFit="1" customWidth="1"/>
    <col min="1811" max="1811" width="1.36328125" style="44" customWidth="1"/>
    <col min="1812" max="1812" width="4.90625" style="44" bestFit="1" customWidth="1"/>
    <col min="1813" max="1813" width="2.6328125" style="44" customWidth="1"/>
    <col min="1814" max="1814" width="4.90625" style="44" bestFit="1" customWidth="1"/>
    <col min="1815" max="1815" width="1.36328125" style="44" customWidth="1"/>
    <col min="1816" max="1816" width="4.36328125" style="44" bestFit="1" customWidth="1"/>
    <col min="1817" max="1817" width="2.26953125" style="44" customWidth="1"/>
    <col min="1818" max="1818" width="4.26953125" style="44" bestFit="1" customWidth="1"/>
    <col min="1819" max="1819" width="1.36328125" style="44" customWidth="1"/>
    <col min="1820" max="1820" width="4.90625" style="44" bestFit="1" customWidth="1"/>
    <col min="1821" max="1821" width="2.6328125" style="44" customWidth="1"/>
    <col min="1822" max="1822" width="4.90625" style="44" bestFit="1" customWidth="1"/>
    <col min="1823" max="1823" width="1.26953125" style="44" customWidth="1"/>
    <col min="1824" max="1824" width="4.26953125" style="44" bestFit="1" customWidth="1"/>
    <col min="1825" max="1825" width="2.6328125" style="44" customWidth="1"/>
    <col min="1826" max="1826" width="4.7265625" style="44" bestFit="1" customWidth="1"/>
    <col min="1827" max="1827" width="1.453125" style="44" customWidth="1"/>
    <col min="1828" max="1828" width="4.26953125" style="44" bestFit="1" customWidth="1"/>
    <col min="1829" max="1829" width="2.6328125" style="44" customWidth="1"/>
    <col min="1830" max="1830" width="3" style="44" customWidth="1"/>
    <col min="1831" max="1831" width="3.36328125" style="44" customWidth="1"/>
    <col min="1832" max="1832" width="1.36328125" style="44" customWidth="1"/>
    <col min="1833" max="1833" width="4.26953125" style="44" bestFit="1" customWidth="1"/>
    <col min="1834" max="1835" width="2.6328125" style="44" customWidth="1"/>
    <col min="1836" max="1836" width="4.7265625" style="44" bestFit="1" customWidth="1"/>
    <col min="1837" max="1837" width="1.36328125" style="44" customWidth="1"/>
    <col min="1838" max="1838" width="4.26953125" style="44" bestFit="1" customWidth="1"/>
    <col min="1839" max="1840" width="2.90625" style="44" customWidth="1"/>
    <col min="1841" max="1841" width="4.26953125" style="44" bestFit="1" customWidth="1"/>
    <col min="1842" max="1842" width="1.36328125" style="44" customWidth="1"/>
    <col min="1843" max="1843" width="4.26953125" style="44" bestFit="1" customWidth="1"/>
    <col min="1844" max="1844" width="2.6328125" style="44" customWidth="1"/>
    <col min="1845" max="1845" width="4.7265625" style="44" bestFit="1" customWidth="1"/>
    <col min="1846" max="1846" width="1.36328125" style="44" customWidth="1"/>
    <col min="1847" max="1847" width="4.90625" style="44" bestFit="1" customWidth="1"/>
    <col min="1848" max="1848" width="2.6328125" style="44" customWidth="1"/>
    <col min="1849" max="1849" width="4.90625" style="44" bestFit="1" customWidth="1"/>
    <col min="1850" max="1850" width="1.6328125" style="44" customWidth="1"/>
    <col min="1851" max="1851" width="4.26953125" style="44" bestFit="1" customWidth="1"/>
    <col min="1852" max="1852" width="2.36328125" style="44" customWidth="1"/>
    <col min="1853" max="1853" width="4.26953125" style="44" bestFit="1" customWidth="1"/>
    <col min="1854" max="1854" width="1.36328125" style="44" customWidth="1"/>
    <col min="1855" max="1855" width="4.90625" style="44" bestFit="1" customWidth="1"/>
    <col min="1856" max="1856" width="2.6328125" style="44" customWidth="1"/>
    <col min="1857" max="1857" width="4.90625" style="44" bestFit="1" customWidth="1"/>
    <col min="1858" max="1858" width="1.36328125" style="44" customWidth="1"/>
    <col min="1859" max="1859" width="4.26953125" style="44" bestFit="1" customWidth="1"/>
    <col min="1860" max="1860" width="10.90625" style="44" bestFit="1" customWidth="1"/>
    <col min="1861" max="1861" width="4.08984375" style="44" bestFit="1" customWidth="1"/>
    <col min="1862" max="1862" width="1.36328125" style="44" customWidth="1"/>
    <col min="1863" max="1863" width="4.26953125" style="44" bestFit="1" customWidth="1"/>
    <col min="1864" max="1864" width="2.453125" style="44" customWidth="1"/>
    <col min="1865" max="1865" width="4.26953125" style="44" bestFit="1" customWidth="1"/>
    <col min="1866" max="1866" width="1.36328125" style="44" customWidth="1"/>
    <col min="1867" max="1867" width="4.08984375" style="44" bestFit="1" customWidth="1"/>
    <col min="1868" max="1868" width="2.36328125" style="44" customWidth="1"/>
    <col min="1869" max="2056" width="9" style="44"/>
    <col min="2057" max="2057" width="2.453125" style="44" customWidth="1"/>
    <col min="2058" max="2058" width="4.08984375" style="44" bestFit="1" customWidth="1"/>
    <col min="2059" max="2059" width="1.36328125" style="44" customWidth="1"/>
    <col min="2060" max="2060" width="4.26953125" style="44" bestFit="1" customWidth="1"/>
    <col min="2061" max="2061" width="2.6328125" style="44" customWidth="1"/>
    <col min="2062" max="2062" width="4.453125" style="44" bestFit="1" customWidth="1"/>
    <col min="2063" max="2063" width="1.36328125" style="44" customWidth="1"/>
    <col min="2064" max="2064" width="4.08984375" style="44" bestFit="1" customWidth="1"/>
    <col min="2065" max="2065" width="10.90625" style="44" bestFit="1" customWidth="1"/>
    <col min="2066" max="2066" width="4.26953125" style="44" bestFit="1" customWidth="1"/>
    <col min="2067" max="2067" width="1.36328125" style="44" customWidth="1"/>
    <col min="2068" max="2068" width="4.90625" style="44" bestFit="1" customWidth="1"/>
    <col min="2069" max="2069" width="2.6328125" style="44" customWidth="1"/>
    <col min="2070" max="2070" width="4.90625" style="44" bestFit="1" customWidth="1"/>
    <col min="2071" max="2071" width="1.36328125" style="44" customWidth="1"/>
    <col min="2072" max="2072" width="4.36328125" style="44" bestFit="1" customWidth="1"/>
    <col min="2073" max="2073" width="2.26953125" style="44" customWidth="1"/>
    <col min="2074" max="2074" width="4.26953125" style="44" bestFit="1" customWidth="1"/>
    <col min="2075" max="2075" width="1.36328125" style="44" customWidth="1"/>
    <col min="2076" max="2076" width="4.90625" style="44" bestFit="1" customWidth="1"/>
    <col min="2077" max="2077" width="2.6328125" style="44" customWidth="1"/>
    <col min="2078" max="2078" width="4.90625" style="44" bestFit="1" customWidth="1"/>
    <col min="2079" max="2079" width="1.26953125" style="44" customWidth="1"/>
    <col min="2080" max="2080" width="4.26953125" style="44" bestFit="1" customWidth="1"/>
    <col min="2081" max="2081" width="2.6328125" style="44" customWidth="1"/>
    <col min="2082" max="2082" width="4.7265625" style="44" bestFit="1" customWidth="1"/>
    <col min="2083" max="2083" width="1.453125" style="44" customWidth="1"/>
    <col min="2084" max="2084" width="4.26953125" style="44" bestFit="1" customWidth="1"/>
    <col min="2085" max="2085" width="2.6328125" style="44" customWidth="1"/>
    <col min="2086" max="2086" width="3" style="44" customWidth="1"/>
    <col min="2087" max="2087" width="3.36328125" style="44" customWidth="1"/>
    <col min="2088" max="2088" width="1.36328125" style="44" customWidth="1"/>
    <col min="2089" max="2089" width="4.26953125" style="44" bestFit="1" customWidth="1"/>
    <col min="2090" max="2091" width="2.6328125" style="44" customWidth="1"/>
    <col min="2092" max="2092" width="4.7265625" style="44" bestFit="1" customWidth="1"/>
    <col min="2093" max="2093" width="1.36328125" style="44" customWidth="1"/>
    <col min="2094" max="2094" width="4.26953125" style="44" bestFit="1" customWidth="1"/>
    <col min="2095" max="2096" width="2.90625" style="44" customWidth="1"/>
    <col min="2097" max="2097" width="4.26953125" style="44" bestFit="1" customWidth="1"/>
    <col min="2098" max="2098" width="1.36328125" style="44" customWidth="1"/>
    <col min="2099" max="2099" width="4.26953125" style="44" bestFit="1" customWidth="1"/>
    <col min="2100" max="2100" width="2.6328125" style="44" customWidth="1"/>
    <col min="2101" max="2101" width="4.7265625" style="44" bestFit="1" customWidth="1"/>
    <col min="2102" max="2102" width="1.36328125" style="44" customWidth="1"/>
    <col min="2103" max="2103" width="4.90625" style="44" bestFit="1" customWidth="1"/>
    <col min="2104" max="2104" width="2.6328125" style="44" customWidth="1"/>
    <col min="2105" max="2105" width="4.90625" style="44" bestFit="1" customWidth="1"/>
    <col min="2106" max="2106" width="1.6328125" style="44" customWidth="1"/>
    <col min="2107" max="2107" width="4.26953125" style="44" bestFit="1" customWidth="1"/>
    <col min="2108" max="2108" width="2.36328125" style="44" customWidth="1"/>
    <col min="2109" max="2109" width="4.26953125" style="44" bestFit="1" customWidth="1"/>
    <col min="2110" max="2110" width="1.36328125" style="44" customWidth="1"/>
    <col min="2111" max="2111" width="4.90625" style="44" bestFit="1" customWidth="1"/>
    <col min="2112" max="2112" width="2.6328125" style="44" customWidth="1"/>
    <col min="2113" max="2113" width="4.90625" style="44" bestFit="1" customWidth="1"/>
    <col min="2114" max="2114" width="1.36328125" style="44" customWidth="1"/>
    <col min="2115" max="2115" width="4.26953125" style="44" bestFit="1" customWidth="1"/>
    <col min="2116" max="2116" width="10.90625" style="44" bestFit="1" customWidth="1"/>
    <col min="2117" max="2117" width="4.08984375" style="44" bestFit="1" customWidth="1"/>
    <col min="2118" max="2118" width="1.36328125" style="44" customWidth="1"/>
    <col min="2119" max="2119" width="4.26953125" style="44" bestFit="1" customWidth="1"/>
    <col min="2120" max="2120" width="2.453125" style="44" customWidth="1"/>
    <col min="2121" max="2121" width="4.26953125" style="44" bestFit="1" customWidth="1"/>
    <col min="2122" max="2122" width="1.36328125" style="44" customWidth="1"/>
    <col min="2123" max="2123" width="4.08984375" style="44" bestFit="1" customWidth="1"/>
    <col min="2124" max="2124" width="2.36328125" style="44" customWidth="1"/>
    <col min="2125" max="2312" width="9" style="44"/>
    <col min="2313" max="2313" width="2.453125" style="44" customWidth="1"/>
    <col min="2314" max="2314" width="4.08984375" style="44" bestFit="1" customWidth="1"/>
    <col min="2315" max="2315" width="1.36328125" style="44" customWidth="1"/>
    <col min="2316" max="2316" width="4.26953125" style="44" bestFit="1" customWidth="1"/>
    <col min="2317" max="2317" width="2.6328125" style="44" customWidth="1"/>
    <col min="2318" max="2318" width="4.453125" style="44" bestFit="1" customWidth="1"/>
    <col min="2319" max="2319" width="1.36328125" style="44" customWidth="1"/>
    <col min="2320" max="2320" width="4.08984375" style="44" bestFit="1" customWidth="1"/>
    <col min="2321" max="2321" width="10.90625" style="44" bestFit="1" customWidth="1"/>
    <col min="2322" max="2322" width="4.26953125" style="44" bestFit="1" customWidth="1"/>
    <col min="2323" max="2323" width="1.36328125" style="44" customWidth="1"/>
    <col min="2324" max="2324" width="4.90625" style="44" bestFit="1" customWidth="1"/>
    <col min="2325" max="2325" width="2.6328125" style="44" customWidth="1"/>
    <col min="2326" max="2326" width="4.90625" style="44" bestFit="1" customWidth="1"/>
    <col min="2327" max="2327" width="1.36328125" style="44" customWidth="1"/>
    <col min="2328" max="2328" width="4.36328125" style="44" bestFit="1" customWidth="1"/>
    <col min="2329" max="2329" width="2.26953125" style="44" customWidth="1"/>
    <col min="2330" max="2330" width="4.26953125" style="44" bestFit="1" customWidth="1"/>
    <col min="2331" max="2331" width="1.36328125" style="44" customWidth="1"/>
    <col min="2332" max="2332" width="4.90625" style="44" bestFit="1" customWidth="1"/>
    <col min="2333" max="2333" width="2.6328125" style="44" customWidth="1"/>
    <col min="2334" max="2334" width="4.90625" style="44" bestFit="1" customWidth="1"/>
    <col min="2335" max="2335" width="1.26953125" style="44" customWidth="1"/>
    <col min="2336" max="2336" width="4.26953125" style="44" bestFit="1" customWidth="1"/>
    <col min="2337" max="2337" width="2.6328125" style="44" customWidth="1"/>
    <col min="2338" max="2338" width="4.7265625" style="44" bestFit="1" customWidth="1"/>
    <col min="2339" max="2339" width="1.453125" style="44" customWidth="1"/>
    <col min="2340" max="2340" width="4.26953125" style="44" bestFit="1" customWidth="1"/>
    <col min="2341" max="2341" width="2.6328125" style="44" customWidth="1"/>
    <col min="2342" max="2342" width="3" style="44" customWidth="1"/>
    <col min="2343" max="2343" width="3.36328125" style="44" customWidth="1"/>
    <col min="2344" max="2344" width="1.36328125" style="44" customWidth="1"/>
    <col min="2345" max="2345" width="4.26953125" style="44" bestFit="1" customWidth="1"/>
    <col min="2346" max="2347" width="2.6328125" style="44" customWidth="1"/>
    <col min="2348" max="2348" width="4.7265625" style="44" bestFit="1" customWidth="1"/>
    <col min="2349" max="2349" width="1.36328125" style="44" customWidth="1"/>
    <col min="2350" max="2350" width="4.26953125" style="44" bestFit="1" customWidth="1"/>
    <col min="2351" max="2352" width="2.90625" style="44" customWidth="1"/>
    <col min="2353" max="2353" width="4.26953125" style="44" bestFit="1" customWidth="1"/>
    <col min="2354" max="2354" width="1.36328125" style="44" customWidth="1"/>
    <col min="2355" max="2355" width="4.26953125" style="44" bestFit="1" customWidth="1"/>
    <col min="2356" max="2356" width="2.6328125" style="44" customWidth="1"/>
    <col min="2357" max="2357" width="4.7265625" style="44" bestFit="1" customWidth="1"/>
    <col min="2358" max="2358" width="1.36328125" style="44" customWidth="1"/>
    <col min="2359" max="2359" width="4.90625" style="44" bestFit="1" customWidth="1"/>
    <col min="2360" max="2360" width="2.6328125" style="44" customWidth="1"/>
    <col min="2361" max="2361" width="4.90625" style="44" bestFit="1" customWidth="1"/>
    <col min="2362" max="2362" width="1.6328125" style="44" customWidth="1"/>
    <col min="2363" max="2363" width="4.26953125" style="44" bestFit="1" customWidth="1"/>
    <col min="2364" max="2364" width="2.36328125" style="44" customWidth="1"/>
    <col min="2365" max="2365" width="4.26953125" style="44" bestFit="1" customWidth="1"/>
    <col min="2366" max="2366" width="1.36328125" style="44" customWidth="1"/>
    <col min="2367" max="2367" width="4.90625" style="44" bestFit="1" customWidth="1"/>
    <col min="2368" max="2368" width="2.6328125" style="44" customWidth="1"/>
    <col min="2369" max="2369" width="4.90625" style="44" bestFit="1" customWidth="1"/>
    <col min="2370" max="2370" width="1.36328125" style="44" customWidth="1"/>
    <col min="2371" max="2371" width="4.26953125" style="44" bestFit="1" customWidth="1"/>
    <col min="2372" max="2372" width="10.90625" style="44" bestFit="1" customWidth="1"/>
    <col min="2373" max="2373" width="4.08984375" style="44" bestFit="1" customWidth="1"/>
    <col min="2374" max="2374" width="1.36328125" style="44" customWidth="1"/>
    <col min="2375" max="2375" width="4.26953125" style="44" bestFit="1" customWidth="1"/>
    <col min="2376" max="2376" width="2.453125" style="44" customWidth="1"/>
    <col min="2377" max="2377" width="4.26953125" style="44" bestFit="1" customWidth="1"/>
    <col min="2378" max="2378" width="1.36328125" style="44" customWidth="1"/>
    <col min="2379" max="2379" width="4.08984375" style="44" bestFit="1" customWidth="1"/>
    <col min="2380" max="2380" width="2.36328125" style="44" customWidth="1"/>
    <col min="2381" max="2568" width="9" style="44"/>
    <col min="2569" max="2569" width="2.453125" style="44" customWidth="1"/>
    <col min="2570" max="2570" width="4.08984375" style="44" bestFit="1" customWidth="1"/>
    <col min="2571" max="2571" width="1.36328125" style="44" customWidth="1"/>
    <col min="2572" max="2572" width="4.26953125" style="44" bestFit="1" customWidth="1"/>
    <col min="2573" max="2573" width="2.6328125" style="44" customWidth="1"/>
    <col min="2574" max="2574" width="4.453125" style="44" bestFit="1" customWidth="1"/>
    <col min="2575" max="2575" width="1.36328125" style="44" customWidth="1"/>
    <col min="2576" max="2576" width="4.08984375" style="44" bestFit="1" customWidth="1"/>
    <col min="2577" max="2577" width="10.90625" style="44" bestFit="1" customWidth="1"/>
    <col min="2578" max="2578" width="4.26953125" style="44" bestFit="1" customWidth="1"/>
    <col min="2579" max="2579" width="1.36328125" style="44" customWidth="1"/>
    <col min="2580" max="2580" width="4.90625" style="44" bestFit="1" customWidth="1"/>
    <col min="2581" max="2581" width="2.6328125" style="44" customWidth="1"/>
    <col min="2582" max="2582" width="4.90625" style="44" bestFit="1" customWidth="1"/>
    <col min="2583" max="2583" width="1.36328125" style="44" customWidth="1"/>
    <col min="2584" max="2584" width="4.36328125" style="44" bestFit="1" customWidth="1"/>
    <col min="2585" max="2585" width="2.26953125" style="44" customWidth="1"/>
    <col min="2586" max="2586" width="4.26953125" style="44" bestFit="1" customWidth="1"/>
    <col min="2587" max="2587" width="1.36328125" style="44" customWidth="1"/>
    <col min="2588" max="2588" width="4.90625" style="44" bestFit="1" customWidth="1"/>
    <col min="2589" max="2589" width="2.6328125" style="44" customWidth="1"/>
    <col min="2590" max="2590" width="4.90625" style="44" bestFit="1" customWidth="1"/>
    <col min="2591" max="2591" width="1.26953125" style="44" customWidth="1"/>
    <col min="2592" max="2592" width="4.26953125" style="44" bestFit="1" customWidth="1"/>
    <col min="2593" max="2593" width="2.6328125" style="44" customWidth="1"/>
    <col min="2594" max="2594" width="4.7265625" style="44" bestFit="1" customWidth="1"/>
    <col min="2595" max="2595" width="1.453125" style="44" customWidth="1"/>
    <col min="2596" max="2596" width="4.26953125" style="44" bestFit="1" customWidth="1"/>
    <col min="2597" max="2597" width="2.6328125" style="44" customWidth="1"/>
    <col min="2598" max="2598" width="3" style="44" customWidth="1"/>
    <col min="2599" max="2599" width="3.36328125" style="44" customWidth="1"/>
    <col min="2600" max="2600" width="1.36328125" style="44" customWidth="1"/>
    <col min="2601" max="2601" width="4.26953125" style="44" bestFit="1" customWidth="1"/>
    <col min="2602" max="2603" width="2.6328125" style="44" customWidth="1"/>
    <col min="2604" max="2604" width="4.7265625" style="44" bestFit="1" customWidth="1"/>
    <col min="2605" max="2605" width="1.36328125" style="44" customWidth="1"/>
    <col min="2606" max="2606" width="4.26953125" style="44" bestFit="1" customWidth="1"/>
    <col min="2607" max="2608" width="2.90625" style="44" customWidth="1"/>
    <col min="2609" max="2609" width="4.26953125" style="44" bestFit="1" customWidth="1"/>
    <col min="2610" max="2610" width="1.36328125" style="44" customWidth="1"/>
    <col min="2611" max="2611" width="4.26953125" style="44" bestFit="1" customWidth="1"/>
    <col min="2612" max="2612" width="2.6328125" style="44" customWidth="1"/>
    <col min="2613" max="2613" width="4.7265625" style="44" bestFit="1" customWidth="1"/>
    <col min="2614" max="2614" width="1.36328125" style="44" customWidth="1"/>
    <col min="2615" max="2615" width="4.90625" style="44" bestFit="1" customWidth="1"/>
    <col min="2616" max="2616" width="2.6328125" style="44" customWidth="1"/>
    <col min="2617" max="2617" width="4.90625" style="44" bestFit="1" customWidth="1"/>
    <col min="2618" max="2618" width="1.6328125" style="44" customWidth="1"/>
    <col min="2619" max="2619" width="4.26953125" style="44" bestFit="1" customWidth="1"/>
    <col min="2620" max="2620" width="2.36328125" style="44" customWidth="1"/>
    <col min="2621" max="2621" width="4.26953125" style="44" bestFit="1" customWidth="1"/>
    <col min="2622" max="2622" width="1.36328125" style="44" customWidth="1"/>
    <col min="2623" max="2623" width="4.90625" style="44" bestFit="1" customWidth="1"/>
    <col min="2624" max="2624" width="2.6328125" style="44" customWidth="1"/>
    <col min="2625" max="2625" width="4.90625" style="44" bestFit="1" customWidth="1"/>
    <col min="2626" max="2626" width="1.36328125" style="44" customWidth="1"/>
    <col min="2627" max="2627" width="4.26953125" style="44" bestFit="1" customWidth="1"/>
    <col min="2628" max="2628" width="10.90625" style="44" bestFit="1" customWidth="1"/>
    <col min="2629" max="2629" width="4.08984375" style="44" bestFit="1" customWidth="1"/>
    <col min="2630" max="2630" width="1.36328125" style="44" customWidth="1"/>
    <col min="2631" max="2631" width="4.26953125" style="44" bestFit="1" customWidth="1"/>
    <col min="2632" max="2632" width="2.453125" style="44" customWidth="1"/>
    <col min="2633" max="2633" width="4.26953125" style="44" bestFit="1" customWidth="1"/>
    <col min="2634" max="2634" width="1.36328125" style="44" customWidth="1"/>
    <col min="2635" max="2635" width="4.08984375" style="44" bestFit="1" customWidth="1"/>
    <col min="2636" max="2636" width="2.36328125" style="44" customWidth="1"/>
    <col min="2637" max="2824" width="9" style="44"/>
    <col min="2825" max="2825" width="2.453125" style="44" customWidth="1"/>
    <col min="2826" max="2826" width="4.08984375" style="44" bestFit="1" customWidth="1"/>
    <col min="2827" max="2827" width="1.36328125" style="44" customWidth="1"/>
    <col min="2828" max="2828" width="4.26953125" style="44" bestFit="1" customWidth="1"/>
    <col min="2829" max="2829" width="2.6328125" style="44" customWidth="1"/>
    <col min="2830" max="2830" width="4.453125" style="44" bestFit="1" customWidth="1"/>
    <col min="2831" max="2831" width="1.36328125" style="44" customWidth="1"/>
    <col min="2832" max="2832" width="4.08984375" style="44" bestFit="1" customWidth="1"/>
    <col min="2833" max="2833" width="10.90625" style="44" bestFit="1" customWidth="1"/>
    <col min="2834" max="2834" width="4.26953125" style="44" bestFit="1" customWidth="1"/>
    <col min="2835" max="2835" width="1.36328125" style="44" customWidth="1"/>
    <col min="2836" max="2836" width="4.90625" style="44" bestFit="1" customWidth="1"/>
    <col min="2837" max="2837" width="2.6328125" style="44" customWidth="1"/>
    <col min="2838" max="2838" width="4.90625" style="44" bestFit="1" customWidth="1"/>
    <col min="2839" max="2839" width="1.36328125" style="44" customWidth="1"/>
    <col min="2840" max="2840" width="4.36328125" style="44" bestFit="1" customWidth="1"/>
    <col min="2841" max="2841" width="2.26953125" style="44" customWidth="1"/>
    <col min="2842" max="2842" width="4.26953125" style="44" bestFit="1" customWidth="1"/>
    <col min="2843" max="2843" width="1.36328125" style="44" customWidth="1"/>
    <col min="2844" max="2844" width="4.90625" style="44" bestFit="1" customWidth="1"/>
    <col min="2845" max="2845" width="2.6328125" style="44" customWidth="1"/>
    <col min="2846" max="2846" width="4.90625" style="44" bestFit="1" customWidth="1"/>
    <col min="2847" max="2847" width="1.26953125" style="44" customWidth="1"/>
    <col min="2848" max="2848" width="4.26953125" style="44" bestFit="1" customWidth="1"/>
    <col min="2849" max="2849" width="2.6328125" style="44" customWidth="1"/>
    <col min="2850" max="2850" width="4.7265625" style="44" bestFit="1" customWidth="1"/>
    <col min="2851" max="2851" width="1.453125" style="44" customWidth="1"/>
    <col min="2852" max="2852" width="4.26953125" style="44" bestFit="1" customWidth="1"/>
    <col min="2853" max="2853" width="2.6328125" style="44" customWidth="1"/>
    <col min="2854" max="2854" width="3" style="44" customWidth="1"/>
    <col min="2855" max="2855" width="3.36328125" style="44" customWidth="1"/>
    <col min="2856" max="2856" width="1.36328125" style="44" customWidth="1"/>
    <col min="2857" max="2857" width="4.26953125" style="44" bestFit="1" customWidth="1"/>
    <col min="2858" max="2859" width="2.6328125" style="44" customWidth="1"/>
    <col min="2860" max="2860" width="4.7265625" style="44" bestFit="1" customWidth="1"/>
    <col min="2861" max="2861" width="1.36328125" style="44" customWidth="1"/>
    <col min="2862" max="2862" width="4.26953125" style="44" bestFit="1" customWidth="1"/>
    <col min="2863" max="2864" width="2.90625" style="44" customWidth="1"/>
    <col min="2865" max="2865" width="4.26953125" style="44" bestFit="1" customWidth="1"/>
    <col min="2866" max="2866" width="1.36328125" style="44" customWidth="1"/>
    <col min="2867" max="2867" width="4.26953125" style="44" bestFit="1" customWidth="1"/>
    <col min="2868" max="2868" width="2.6328125" style="44" customWidth="1"/>
    <col min="2869" max="2869" width="4.7265625" style="44" bestFit="1" customWidth="1"/>
    <col min="2870" max="2870" width="1.36328125" style="44" customWidth="1"/>
    <col min="2871" max="2871" width="4.90625" style="44" bestFit="1" customWidth="1"/>
    <col min="2872" max="2872" width="2.6328125" style="44" customWidth="1"/>
    <col min="2873" max="2873" width="4.90625" style="44" bestFit="1" customWidth="1"/>
    <col min="2874" max="2874" width="1.6328125" style="44" customWidth="1"/>
    <col min="2875" max="2875" width="4.26953125" style="44" bestFit="1" customWidth="1"/>
    <col min="2876" max="2876" width="2.36328125" style="44" customWidth="1"/>
    <col min="2877" max="2877" width="4.26953125" style="44" bestFit="1" customWidth="1"/>
    <col min="2878" max="2878" width="1.36328125" style="44" customWidth="1"/>
    <col min="2879" max="2879" width="4.90625" style="44" bestFit="1" customWidth="1"/>
    <col min="2880" max="2880" width="2.6328125" style="44" customWidth="1"/>
    <col min="2881" max="2881" width="4.90625" style="44" bestFit="1" customWidth="1"/>
    <col min="2882" max="2882" width="1.36328125" style="44" customWidth="1"/>
    <col min="2883" max="2883" width="4.26953125" style="44" bestFit="1" customWidth="1"/>
    <col min="2884" max="2884" width="10.90625" style="44" bestFit="1" customWidth="1"/>
    <col min="2885" max="2885" width="4.08984375" style="44" bestFit="1" customWidth="1"/>
    <col min="2886" max="2886" width="1.36328125" style="44" customWidth="1"/>
    <col min="2887" max="2887" width="4.26953125" style="44" bestFit="1" customWidth="1"/>
    <col min="2888" max="2888" width="2.453125" style="44" customWidth="1"/>
    <col min="2889" max="2889" width="4.26953125" style="44" bestFit="1" customWidth="1"/>
    <col min="2890" max="2890" width="1.36328125" style="44" customWidth="1"/>
    <col min="2891" max="2891" width="4.08984375" style="44" bestFit="1" customWidth="1"/>
    <col min="2892" max="2892" width="2.36328125" style="44" customWidth="1"/>
    <col min="2893" max="3080" width="9" style="44"/>
    <col min="3081" max="3081" width="2.453125" style="44" customWidth="1"/>
    <col min="3082" max="3082" width="4.08984375" style="44" bestFit="1" customWidth="1"/>
    <col min="3083" max="3083" width="1.36328125" style="44" customWidth="1"/>
    <col min="3084" max="3084" width="4.26953125" style="44" bestFit="1" customWidth="1"/>
    <col min="3085" max="3085" width="2.6328125" style="44" customWidth="1"/>
    <col min="3086" max="3086" width="4.453125" style="44" bestFit="1" customWidth="1"/>
    <col min="3087" max="3087" width="1.36328125" style="44" customWidth="1"/>
    <col min="3088" max="3088" width="4.08984375" style="44" bestFit="1" customWidth="1"/>
    <col min="3089" max="3089" width="10.90625" style="44" bestFit="1" customWidth="1"/>
    <col min="3090" max="3090" width="4.26953125" style="44" bestFit="1" customWidth="1"/>
    <col min="3091" max="3091" width="1.36328125" style="44" customWidth="1"/>
    <col min="3092" max="3092" width="4.90625" style="44" bestFit="1" customWidth="1"/>
    <col min="3093" max="3093" width="2.6328125" style="44" customWidth="1"/>
    <col min="3094" max="3094" width="4.90625" style="44" bestFit="1" customWidth="1"/>
    <col min="3095" max="3095" width="1.36328125" style="44" customWidth="1"/>
    <col min="3096" max="3096" width="4.36328125" style="44" bestFit="1" customWidth="1"/>
    <col min="3097" max="3097" width="2.26953125" style="44" customWidth="1"/>
    <col min="3098" max="3098" width="4.26953125" style="44" bestFit="1" customWidth="1"/>
    <col min="3099" max="3099" width="1.36328125" style="44" customWidth="1"/>
    <col min="3100" max="3100" width="4.90625" style="44" bestFit="1" customWidth="1"/>
    <col min="3101" max="3101" width="2.6328125" style="44" customWidth="1"/>
    <col min="3102" max="3102" width="4.90625" style="44" bestFit="1" customWidth="1"/>
    <col min="3103" max="3103" width="1.26953125" style="44" customWidth="1"/>
    <col min="3104" max="3104" width="4.26953125" style="44" bestFit="1" customWidth="1"/>
    <col min="3105" max="3105" width="2.6328125" style="44" customWidth="1"/>
    <col min="3106" max="3106" width="4.7265625" style="44" bestFit="1" customWidth="1"/>
    <col min="3107" max="3107" width="1.453125" style="44" customWidth="1"/>
    <col min="3108" max="3108" width="4.26953125" style="44" bestFit="1" customWidth="1"/>
    <col min="3109" max="3109" width="2.6328125" style="44" customWidth="1"/>
    <col min="3110" max="3110" width="3" style="44" customWidth="1"/>
    <col min="3111" max="3111" width="3.36328125" style="44" customWidth="1"/>
    <col min="3112" max="3112" width="1.36328125" style="44" customWidth="1"/>
    <col min="3113" max="3113" width="4.26953125" style="44" bestFit="1" customWidth="1"/>
    <col min="3114" max="3115" width="2.6328125" style="44" customWidth="1"/>
    <col min="3116" max="3116" width="4.7265625" style="44" bestFit="1" customWidth="1"/>
    <col min="3117" max="3117" width="1.36328125" style="44" customWidth="1"/>
    <col min="3118" max="3118" width="4.26953125" style="44" bestFit="1" customWidth="1"/>
    <col min="3119" max="3120" width="2.90625" style="44" customWidth="1"/>
    <col min="3121" max="3121" width="4.26953125" style="44" bestFit="1" customWidth="1"/>
    <col min="3122" max="3122" width="1.36328125" style="44" customWidth="1"/>
    <col min="3123" max="3123" width="4.26953125" style="44" bestFit="1" customWidth="1"/>
    <col min="3124" max="3124" width="2.6328125" style="44" customWidth="1"/>
    <col min="3125" max="3125" width="4.7265625" style="44" bestFit="1" customWidth="1"/>
    <col min="3126" max="3126" width="1.36328125" style="44" customWidth="1"/>
    <col min="3127" max="3127" width="4.90625" style="44" bestFit="1" customWidth="1"/>
    <col min="3128" max="3128" width="2.6328125" style="44" customWidth="1"/>
    <col min="3129" max="3129" width="4.90625" style="44" bestFit="1" customWidth="1"/>
    <col min="3130" max="3130" width="1.6328125" style="44" customWidth="1"/>
    <col min="3131" max="3131" width="4.26953125" style="44" bestFit="1" customWidth="1"/>
    <col min="3132" max="3132" width="2.36328125" style="44" customWidth="1"/>
    <col min="3133" max="3133" width="4.26953125" style="44" bestFit="1" customWidth="1"/>
    <col min="3134" max="3134" width="1.36328125" style="44" customWidth="1"/>
    <col min="3135" max="3135" width="4.90625" style="44" bestFit="1" customWidth="1"/>
    <col min="3136" max="3136" width="2.6328125" style="44" customWidth="1"/>
    <col min="3137" max="3137" width="4.90625" style="44" bestFit="1" customWidth="1"/>
    <col min="3138" max="3138" width="1.36328125" style="44" customWidth="1"/>
    <col min="3139" max="3139" width="4.26953125" style="44" bestFit="1" customWidth="1"/>
    <col min="3140" max="3140" width="10.90625" style="44" bestFit="1" customWidth="1"/>
    <col min="3141" max="3141" width="4.08984375" style="44" bestFit="1" customWidth="1"/>
    <col min="3142" max="3142" width="1.36328125" style="44" customWidth="1"/>
    <col min="3143" max="3143" width="4.26953125" style="44" bestFit="1" customWidth="1"/>
    <col min="3144" max="3144" width="2.453125" style="44" customWidth="1"/>
    <col min="3145" max="3145" width="4.26953125" style="44" bestFit="1" customWidth="1"/>
    <col min="3146" max="3146" width="1.36328125" style="44" customWidth="1"/>
    <col min="3147" max="3147" width="4.08984375" style="44" bestFit="1" customWidth="1"/>
    <col min="3148" max="3148" width="2.36328125" style="44" customWidth="1"/>
    <col min="3149" max="3336" width="9" style="44"/>
    <col min="3337" max="3337" width="2.453125" style="44" customWidth="1"/>
    <col min="3338" max="3338" width="4.08984375" style="44" bestFit="1" customWidth="1"/>
    <col min="3339" max="3339" width="1.36328125" style="44" customWidth="1"/>
    <col min="3340" max="3340" width="4.26953125" style="44" bestFit="1" customWidth="1"/>
    <col min="3341" max="3341" width="2.6328125" style="44" customWidth="1"/>
    <col min="3342" max="3342" width="4.453125" style="44" bestFit="1" customWidth="1"/>
    <col min="3343" max="3343" width="1.36328125" style="44" customWidth="1"/>
    <col min="3344" max="3344" width="4.08984375" style="44" bestFit="1" customWidth="1"/>
    <col min="3345" max="3345" width="10.90625" style="44" bestFit="1" customWidth="1"/>
    <col min="3346" max="3346" width="4.26953125" style="44" bestFit="1" customWidth="1"/>
    <col min="3347" max="3347" width="1.36328125" style="44" customWidth="1"/>
    <col min="3348" max="3348" width="4.90625" style="44" bestFit="1" customWidth="1"/>
    <col min="3349" max="3349" width="2.6328125" style="44" customWidth="1"/>
    <col min="3350" max="3350" width="4.90625" style="44" bestFit="1" customWidth="1"/>
    <col min="3351" max="3351" width="1.36328125" style="44" customWidth="1"/>
    <col min="3352" max="3352" width="4.36328125" style="44" bestFit="1" customWidth="1"/>
    <col min="3353" max="3353" width="2.26953125" style="44" customWidth="1"/>
    <col min="3354" max="3354" width="4.26953125" style="44" bestFit="1" customWidth="1"/>
    <col min="3355" max="3355" width="1.36328125" style="44" customWidth="1"/>
    <col min="3356" max="3356" width="4.90625" style="44" bestFit="1" customWidth="1"/>
    <col min="3357" max="3357" width="2.6328125" style="44" customWidth="1"/>
    <col min="3358" max="3358" width="4.90625" style="44" bestFit="1" customWidth="1"/>
    <col min="3359" max="3359" width="1.26953125" style="44" customWidth="1"/>
    <col min="3360" max="3360" width="4.26953125" style="44" bestFit="1" customWidth="1"/>
    <col min="3361" max="3361" width="2.6328125" style="44" customWidth="1"/>
    <col min="3362" max="3362" width="4.7265625" style="44" bestFit="1" customWidth="1"/>
    <col min="3363" max="3363" width="1.453125" style="44" customWidth="1"/>
    <col min="3364" max="3364" width="4.26953125" style="44" bestFit="1" customWidth="1"/>
    <col min="3365" max="3365" width="2.6328125" style="44" customWidth="1"/>
    <col min="3366" max="3366" width="3" style="44" customWidth="1"/>
    <col min="3367" max="3367" width="3.36328125" style="44" customWidth="1"/>
    <col min="3368" max="3368" width="1.36328125" style="44" customWidth="1"/>
    <col min="3369" max="3369" width="4.26953125" style="44" bestFit="1" customWidth="1"/>
    <col min="3370" max="3371" width="2.6328125" style="44" customWidth="1"/>
    <col min="3372" max="3372" width="4.7265625" style="44" bestFit="1" customWidth="1"/>
    <col min="3373" max="3373" width="1.36328125" style="44" customWidth="1"/>
    <col min="3374" max="3374" width="4.26953125" style="44" bestFit="1" customWidth="1"/>
    <col min="3375" max="3376" width="2.90625" style="44" customWidth="1"/>
    <col min="3377" max="3377" width="4.26953125" style="44" bestFit="1" customWidth="1"/>
    <col min="3378" max="3378" width="1.36328125" style="44" customWidth="1"/>
    <col min="3379" max="3379" width="4.26953125" style="44" bestFit="1" customWidth="1"/>
    <col min="3380" max="3380" width="2.6328125" style="44" customWidth="1"/>
    <col min="3381" max="3381" width="4.7265625" style="44" bestFit="1" customWidth="1"/>
    <col min="3382" max="3382" width="1.36328125" style="44" customWidth="1"/>
    <col min="3383" max="3383" width="4.90625" style="44" bestFit="1" customWidth="1"/>
    <col min="3384" max="3384" width="2.6328125" style="44" customWidth="1"/>
    <col min="3385" max="3385" width="4.90625" style="44" bestFit="1" customWidth="1"/>
    <col min="3386" max="3386" width="1.6328125" style="44" customWidth="1"/>
    <col min="3387" max="3387" width="4.26953125" style="44" bestFit="1" customWidth="1"/>
    <col min="3388" max="3388" width="2.36328125" style="44" customWidth="1"/>
    <col min="3389" max="3389" width="4.26953125" style="44" bestFit="1" customWidth="1"/>
    <col min="3390" max="3390" width="1.36328125" style="44" customWidth="1"/>
    <col min="3391" max="3391" width="4.90625" style="44" bestFit="1" customWidth="1"/>
    <col min="3392" max="3392" width="2.6328125" style="44" customWidth="1"/>
    <col min="3393" max="3393" width="4.90625" style="44" bestFit="1" customWidth="1"/>
    <col min="3394" max="3394" width="1.36328125" style="44" customWidth="1"/>
    <col min="3395" max="3395" width="4.26953125" style="44" bestFit="1" customWidth="1"/>
    <col min="3396" max="3396" width="10.90625" style="44" bestFit="1" customWidth="1"/>
    <col min="3397" max="3397" width="4.08984375" style="44" bestFit="1" customWidth="1"/>
    <col min="3398" max="3398" width="1.36328125" style="44" customWidth="1"/>
    <col min="3399" max="3399" width="4.26953125" style="44" bestFit="1" customWidth="1"/>
    <col min="3400" max="3400" width="2.453125" style="44" customWidth="1"/>
    <col min="3401" max="3401" width="4.26953125" style="44" bestFit="1" customWidth="1"/>
    <col min="3402" max="3402" width="1.36328125" style="44" customWidth="1"/>
    <col min="3403" max="3403" width="4.08984375" style="44" bestFit="1" customWidth="1"/>
    <col min="3404" max="3404" width="2.36328125" style="44" customWidth="1"/>
    <col min="3405" max="3592" width="9" style="44"/>
    <col min="3593" max="3593" width="2.453125" style="44" customWidth="1"/>
    <col min="3594" max="3594" width="4.08984375" style="44" bestFit="1" customWidth="1"/>
    <col min="3595" max="3595" width="1.36328125" style="44" customWidth="1"/>
    <col min="3596" max="3596" width="4.26953125" style="44" bestFit="1" customWidth="1"/>
    <col min="3597" max="3597" width="2.6328125" style="44" customWidth="1"/>
    <col min="3598" max="3598" width="4.453125" style="44" bestFit="1" customWidth="1"/>
    <col min="3599" max="3599" width="1.36328125" style="44" customWidth="1"/>
    <col min="3600" max="3600" width="4.08984375" style="44" bestFit="1" customWidth="1"/>
    <col min="3601" max="3601" width="10.90625" style="44" bestFit="1" customWidth="1"/>
    <col min="3602" max="3602" width="4.26953125" style="44" bestFit="1" customWidth="1"/>
    <col min="3603" max="3603" width="1.36328125" style="44" customWidth="1"/>
    <col min="3604" max="3604" width="4.90625" style="44" bestFit="1" customWidth="1"/>
    <col min="3605" max="3605" width="2.6328125" style="44" customWidth="1"/>
    <col min="3606" max="3606" width="4.90625" style="44" bestFit="1" customWidth="1"/>
    <col min="3607" max="3607" width="1.36328125" style="44" customWidth="1"/>
    <col min="3608" max="3608" width="4.36328125" style="44" bestFit="1" customWidth="1"/>
    <col min="3609" max="3609" width="2.26953125" style="44" customWidth="1"/>
    <col min="3610" max="3610" width="4.26953125" style="44" bestFit="1" customWidth="1"/>
    <col min="3611" max="3611" width="1.36328125" style="44" customWidth="1"/>
    <col min="3612" max="3612" width="4.90625" style="44" bestFit="1" customWidth="1"/>
    <col min="3613" max="3613" width="2.6328125" style="44" customWidth="1"/>
    <col min="3614" max="3614" width="4.90625" style="44" bestFit="1" customWidth="1"/>
    <col min="3615" max="3615" width="1.26953125" style="44" customWidth="1"/>
    <col min="3616" max="3616" width="4.26953125" style="44" bestFit="1" customWidth="1"/>
    <col min="3617" max="3617" width="2.6328125" style="44" customWidth="1"/>
    <col min="3618" max="3618" width="4.7265625" style="44" bestFit="1" customWidth="1"/>
    <col min="3619" max="3619" width="1.453125" style="44" customWidth="1"/>
    <col min="3620" max="3620" width="4.26953125" style="44" bestFit="1" customWidth="1"/>
    <col min="3621" max="3621" width="2.6328125" style="44" customWidth="1"/>
    <col min="3622" max="3622" width="3" style="44" customWidth="1"/>
    <col min="3623" max="3623" width="3.36328125" style="44" customWidth="1"/>
    <col min="3624" max="3624" width="1.36328125" style="44" customWidth="1"/>
    <col min="3625" max="3625" width="4.26953125" style="44" bestFit="1" customWidth="1"/>
    <col min="3626" max="3627" width="2.6328125" style="44" customWidth="1"/>
    <col min="3628" max="3628" width="4.7265625" style="44" bestFit="1" customWidth="1"/>
    <col min="3629" max="3629" width="1.36328125" style="44" customWidth="1"/>
    <col min="3630" max="3630" width="4.26953125" style="44" bestFit="1" customWidth="1"/>
    <col min="3631" max="3632" width="2.90625" style="44" customWidth="1"/>
    <col min="3633" max="3633" width="4.26953125" style="44" bestFit="1" customWidth="1"/>
    <col min="3634" max="3634" width="1.36328125" style="44" customWidth="1"/>
    <col min="3635" max="3635" width="4.26953125" style="44" bestFit="1" customWidth="1"/>
    <col min="3636" max="3636" width="2.6328125" style="44" customWidth="1"/>
    <col min="3637" max="3637" width="4.7265625" style="44" bestFit="1" customWidth="1"/>
    <col min="3638" max="3638" width="1.36328125" style="44" customWidth="1"/>
    <col min="3639" max="3639" width="4.90625" style="44" bestFit="1" customWidth="1"/>
    <col min="3640" max="3640" width="2.6328125" style="44" customWidth="1"/>
    <col min="3641" max="3641" width="4.90625" style="44" bestFit="1" customWidth="1"/>
    <col min="3642" max="3642" width="1.6328125" style="44" customWidth="1"/>
    <col min="3643" max="3643" width="4.26953125" style="44" bestFit="1" customWidth="1"/>
    <col min="3644" max="3644" width="2.36328125" style="44" customWidth="1"/>
    <col min="3645" max="3645" width="4.26953125" style="44" bestFit="1" customWidth="1"/>
    <col min="3646" max="3646" width="1.36328125" style="44" customWidth="1"/>
    <col min="3647" max="3647" width="4.90625" style="44" bestFit="1" customWidth="1"/>
    <col min="3648" max="3648" width="2.6328125" style="44" customWidth="1"/>
    <col min="3649" max="3649" width="4.90625" style="44" bestFit="1" customWidth="1"/>
    <col min="3650" max="3650" width="1.36328125" style="44" customWidth="1"/>
    <col min="3651" max="3651" width="4.26953125" style="44" bestFit="1" customWidth="1"/>
    <col min="3652" max="3652" width="10.90625" style="44" bestFit="1" customWidth="1"/>
    <col min="3653" max="3653" width="4.08984375" style="44" bestFit="1" customWidth="1"/>
    <col min="3654" max="3654" width="1.36328125" style="44" customWidth="1"/>
    <col min="3655" max="3655" width="4.26953125" style="44" bestFit="1" customWidth="1"/>
    <col min="3656" max="3656" width="2.453125" style="44" customWidth="1"/>
    <col min="3657" max="3657" width="4.26953125" style="44" bestFit="1" customWidth="1"/>
    <col min="3658" max="3658" width="1.36328125" style="44" customWidth="1"/>
    <col min="3659" max="3659" width="4.08984375" style="44" bestFit="1" customWidth="1"/>
    <col min="3660" max="3660" width="2.36328125" style="44" customWidth="1"/>
    <col min="3661" max="3848" width="9" style="44"/>
    <col min="3849" max="3849" width="2.453125" style="44" customWidth="1"/>
    <col min="3850" max="3850" width="4.08984375" style="44" bestFit="1" customWidth="1"/>
    <col min="3851" max="3851" width="1.36328125" style="44" customWidth="1"/>
    <col min="3852" max="3852" width="4.26953125" style="44" bestFit="1" customWidth="1"/>
    <col min="3853" max="3853" width="2.6328125" style="44" customWidth="1"/>
    <col min="3854" max="3854" width="4.453125" style="44" bestFit="1" customWidth="1"/>
    <col min="3855" max="3855" width="1.36328125" style="44" customWidth="1"/>
    <col min="3856" max="3856" width="4.08984375" style="44" bestFit="1" customWidth="1"/>
    <col min="3857" max="3857" width="10.90625" style="44" bestFit="1" customWidth="1"/>
    <col min="3858" max="3858" width="4.26953125" style="44" bestFit="1" customWidth="1"/>
    <col min="3859" max="3859" width="1.36328125" style="44" customWidth="1"/>
    <col min="3860" max="3860" width="4.90625" style="44" bestFit="1" customWidth="1"/>
    <col min="3861" max="3861" width="2.6328125" style="44" customWidth="1"/>
    <col min="3862" max="3862" width="4.90625" style="44" bestFit="1" customWidth="1"/>
    <col min="3863" max="3863" width="1.36328125" style="44" customWidth="1"/>
    <col min="3864" max="3864" width="4.36328125" style="44" bestFit="1" customWidth="1"/>
    <col min="3865" max="3865" width="2.26953125" style="44" customWidth="1"/>
    <col min="3866" max="3866" width="4.26953125" style="44" bestFit="1" customWidth="1"/>
    <col min="3867" max="3867" width="1.36328125" style="44" customWidth="1"/>
    <col min="3868" max="3868" width="4.90625" style="44" bestFit="1" customWidth="1"/>
    <col min="3869" max="3869" width="2.6328125" style="44" customWidth="1"/>
    <col min="3870" max="3870" width="4.90625" style="44" bestFit="1" customWidth="1"/>
    <col min="3871" max="3871" width="1.26953125" style="44" customWidth="1"/>
    <col min="3872" max="3872" width="4.26953125" style="44" bestFit="1" customWidth="1"/>
    <col min="3873" max="3873" width="2.6328125" style="44" customWidth="1"/>
    <col min="3874" max="3874" width="4.7265625" style="44" bestFit="1" customWidth="1"/>
    <col min="3875" max="3875" width="1.453125" style="44" customWidth="1"/>
    <col min="3876" max="3876" width="4.26953125" style="44" bestFit="1" customWidth="1"/>
    <col min="3877" max="3877" width="2.6328125" style="44" customWidth="1"/>
    <col min="3878" max="3878" width="3" style="44" customWidth="1"/>
    <col min="3879" max="3879" width="3.36328125" style="44" customWidth="1"/>
    <col min="3880" max="3880" width="1.36328125" style="44" customWidth="1"/>
    <col min="3881" max="3881" width="4.26953125" style="44" bestFit="1" customWidth="1"/>
    <col min="3882" max="3883" width="2.6328125" style="44" customWidth="1"/>
    <col min="3884" max="3884" width="4.7265625" style="44" bestFit="1" customWidth="1"/>
    <col min="3885" max="3885" width="1.36328125" style="44" customWidth="1"/>
    <col min="3886" max="3886" width="4.26953125" style="44" bestFit="1" customWidth="1"/>
    <col min="3887" max="3888" width="2.90625" style="44" customWidth="1"/>
    <col min="3889" max="3889" width="4.26953125" style="44" bestFit="1" customWidth="1"/>
    <col min="3890" max="3890" width="1.36328125" style="44" customWidth="1"/>
    <col min="3891" max="3891" width="4.26953125" style="44" bestFit="1" customWidth="1"/>
    <col min="3892" max="3892" width="2.6328125" style="44" customWidth="1"/>
    <col min="3893" max="3893" width="4.7265625" style="44" bestFit="1" customWidth="1"/>
    <col min="3894" max="3894" width="1.36328125" style="44" customWidth="1"/>
    <col min="3895" max="3895" width="4.90625" style="44" bestFit="1" customWidth="1"/>
    <col min="3896" max="3896" width="2.6328125" style="44" customWidth="1"/>
    <col min="3897" max="3897" width="4.90625" style="44" bestFit="1" customWidth="1"/>
    <col min="3898" max="3898" width="1.6328125" style="44" customWidth="1"/>
    <col min="3899" max="3899" width="4.26953125" style="44" bestFit="1" customWidth="1"/>
    <col min="3900" max="3900" width="2.36328125" style="44" customWidth="1"/>
    <col min="3901" max="3901" width="4.26953125" style="44" bestFit="1" customWidth="1"/>
    <col min="3902" max="3902" width="1.36328125" style="44" customWidth="1"/>
    <col min="3903" max="3903" width="4.90625" style="44" bestFit="1" customWidth="1"/>
    <col min="3904" max="3904" width="2.6328125" style="44" customWidth="1"/>
    <col min="3905" max="3905" width="4.90625" style="44" bestFit="1" customWidth="1"/>
    <col min="3906" max="3906" width="1.36328125" style="44" customWidth="1"/>
    <col min="3907" max="3907" width="4.26953125" style="44" bestFit="1" customWidth="1"/>
    <col min="3908" max="3908" width="10.90625" style="44" bestFit="1" customWidth="1"/>
    <col min="3909" max="3909" width="4.08984375" style="44" bestFit="1" customWidth="1"/>
    <col min="3910" max="3910" width="1.36328125" style="44" customWidth="1"/>
    <col min="3911" max="3911" width="4.26953125" style="44" bestFit="1" customWidth="1"/>
    <col min="3912" max="3912" width="2.453125" style="44" customWidth="1"/>
    <col min="3913" max="3913" width="4.26953125" style="44" bestFit="1" customWidth="1"/>
    <col min="3914" max="3914" width="1.36328125" style="44" customWidth="1"/>
    <col min="3915" max="3915" width="4.08984375" style="44" bestFit="1" customWidth="1"/>
    <col min="3916" max="3916" width="2.36328125" style="44" customWidth="1"/>
    <col min="3917" max="4104" width="9" style="44"/>
    <col min="4105" max="4105" width="2.453125" style="44" customWidth="1"/>
    <col min="4106" max="4106" width="4.08984375" style="44" bestFit="1" customWidth="1"/>
    <col min="4107" max="4107" width="1.36328125" style="44" customWidth="1"/>
    <col min="4108" max="4108" width="4.26953125" style="44" bestFit="1" customWidth="1"/>
    <col min="4109" max="4109" width="2.6328125" style="44" customWidth="1"/>
    <col min="4110" max="4110" width="4.453125" style="44" bestFit="1" customWidth="1"/>
    <col min="4111" max="4111" width="1.36328125" style="44" customWidth="1"/>
    <col min="4112" max="4112" width="4.08984375" style="44" bestFit="1" customWidth="1"/>
    <col min="4113" max="4113" width="10.90625" style="44" bestFit="1" customWidth="1"/>
    <col min="4114" max="4114" width="4.26953125" style="44" bestFit="1" customWidth="1"/>
    <col min="4115" max="4115" width="1.36328125" style="44" customWidth="1"/>
    <col min="4116" max="4116" width="4.90625" style="44" bestFit="1" customWidth="1"/>
    <col min="4117" max="4117" width="2.6328125" style="44" customWidth="1"/>
    <col min="4118" max="4118" width="4.90625" style="44" bestFit="1" customWidth="1"/>
    <col min="4119" max="4119" width="1.36328125" style="44" customWidth="1"/>
    <col min="4120" max="4120" width="4.36328125" style="44" bestFit="1" customWidth="1"/>
    <col min="4121" max="4121" width="2.26953125" style="44" customWidth="1"/>
    <col min="4122" max="4122" width="4.26953125" style="44" bestFit="1" customWidth="1"/>
    <col min="4123" max="4123" width="1.36328125" style="44" customWidth="1"/>
    <col min="4124" max="4124" width="4.90625" style="44" bestFit="1" customWidth="1"/>
    <col min="4125" max="4125" width="2.6328125" style="44" customWidth="1"/>
    <col min="4126" max="4126" width="4.90625" style="44" bestFit="1" customWidth="1"/>
    <col min="4127" max="4127" width="1.26953125" style="44" customWidth="1"/>
    <col min="4128" max="4128" width="4.26953125" style="44" bestFit="1" customWidth="1"/>
    <col min="4129" max="4129" width="2.6328125" style="44" customWidth="1"/>
    <col min="4130" max="4130" width="4.7265625" style="44" bestFit="1" customWidth="1"/>
    <col min="4131" max="4131" width="1.453125" style="44" customWidth="1"/>
    <col min="4132" max="4132" width="4.26953125" style="44" bestFit="1" customWidth="1"/>
    <col min="4133" max="4133" width="2.6328125" style="44" customWidth="1"/>
    <col min="4134" max="4134" width="3" style="44" customWidth="1"/>
    <col min="4135" max="4135" width="3.36328125" style="44" customWidth="1"/>
    <col min="4136" max="4136" width="1.36328125" style="44" customWidth="1"/>
    <col min="4137" max="4137" width="4.26953125" style="44" bestFit="1" customWidth="1"/>
    <col min="4138" max="4139" width="2.6328125" style="44" customWidth="1"/>
    <col min="4140" max="4140" width="4.7265625" style="44" bestFit="1" customWidth="1"/>
    <col min="4141" max="4141" width="1.36328125" style="44" customWidth="1"/>
    <col min="4142" max="4142" width="4.26953125" style="44" bestFit="1" customWidth="1"/>
    <col min="4143" max="4144" width="2.90625" style="44" customWidth="1"/>
    <col min="4145" max="4145" width="4.26953125" style="44" bestFit="1" customWidth="1"/>
    <col min="4146" max="4146" width="1.36328125" style="44" customWidth="1"/>
    <col min="4147" max="4147" width="4.26953125" style="44" bestFit="1" customWidth="1"/>
    <col min="4148" max="4148" width="2.6328125" style="44" customWidth="1"/>
    <col min="4149" max="4149" width="4.7265625" style="44" bestFit="1" customWidth="1"/>
    <col min="4150" max="4150" width="1.36328125" style="44" customWidth="1"/>
    <col min="4151" max="4151" width="4.90625" style="44" bestFit="1" customWidth="1"/>
    <col min="4152" max="4152" width="2.6328125" style="44" customWidth="1"/>
    <col min="4153" max="4153" width="4.90625" style="44" bestFit="1" customWidth="1"/>
    <col min="4154" max="4154" width="1.6328125" style="44" customWidth="1"/>
    <col min="4155" max="4155" width="4.26953125" style="44" bestFit="1" customWidth="1"/>
    <col min="4156" max="4156" width="2.36328125" style="44" customWidth="1"/>
    <col min="4157" max="4157" width="4.26953125" style="44" bestFit="1" customWidth="1"/>
    <col min="4158" max="4158" width="1.36328125" style="44" customWidth="1"/>
    <col min="4159" max="4159" width="4.90625" style="44" bestFit="1" customWidth="1"/>
    <col min="4160" max="4160" width="2.6328125" style="44" customWidth="1"/>
    <col min="4161" max="4161" width="4.90625" style="44" bestFit="1" customWidth="1"/>
    <col min="4162" max="4162" width="1.36328125" style="44" customWidth="1"/>
    <col min="4163" max="4163" width="4.26953125" style="44" bestFit="1" customWidth="1"/>
    <col min="4164" max="4164" width="10.90625" style="44" bestFit="1" customWidth="1"/>
    <col min="4165" max="4165" width="4.08984375" style="44" bestFit="1" customWidth="1"/>
    <col min="4166" max="4166" width="1.36328125" style="44" customWidth="1"/>
    <col min="4167" max="4167" width="4.26953125" style="44" bestFit="1" customWidth="1"/>
    <col min="4168" max="4168" width="2.453125" style="44" customWidth="1"/>
    <col min="4169" max="4169" width="4.26953125" style="44" bestFit="1" customWidth="1"/>
    <col min="4170" max="4170" width="1.36328125" style="44" customWidth="1"/>
    <col min="4171" max="4171" width="4.08984375" style="44" bestFit="1" customWidth="1"/>
    <col min="4172" max="4172" width="2.36328125" style="44" customWidth="1"/>
    <col min="4173" max="4360" width="9" style="44"/>
    <col min="4361" max="4361" width="2.453125" style="44" customWidth="1"/>
    <col min="4362" max="4362" width="4.08984375" style="44" bestFit="1" customWidth="1"/>
    <col min="4363" max="4363" width="1.36328125" style="44" customWidth="1"/>
    <col min="4364" max="4364" width="4.26953125" style="44" bestFit="1" customWidth="1"/>
    <col min="4365" max="4365" width="2.6328125" style="44" customWidth="1"/>
    <col min="4366" max="4366" width="4.453125" style="44" bestFit="1" customWidth="1"/>
    <col min="4367" max="4367" width="1.36328125" style="44" customWidth="1"/>
    <col min="4368" max="4368" width="4.08984375" style="44" bestFit="1" customWidth="1"/>
    <col min="4369" max="4369" width="10.90625" style="44" bestFit="1" customWidth="1"/>
    <col min="4370" max="4370" width="4.26953125" style="44" bestFit="1" customWidth="1"/>
    <col min="4371" max="4371" width="1.36328125" style="44" customWidth="1"/>
    <col min="4372" max="4372" width="4.90625" style="44" bestFit="1" customWidth="1"/>
    <col min="4373" max="4373" width="2.6328125" style="44" customWidth="1"/>
    <col min="4374" max="4374" width="4.90625" style="44" bestFit="1" customWidth="1"/>
    <col min="4375" max="4375" width="1.36328125" style="44" customWidth="1"/>
    <col min="4376" max="4376" width="4.36328125" style="44" bestFit="1" customWidth="1"/>
    <col min="4377" max="4377" width="2.26953125" style="44" customWidth="1"/>
    <col min="4378" max="4378" width="4.26953125" style="44" bestFit="1" customWidth="1"/>
    <col min="4379" max="4379" width="1.36328125" style="44" customWidth="1"/>
    <col min="4380" max="4380" width="4.90625" style="44" bestFit="1" customWidth="1"/>
    <col min="4381" max="4381" width="2.6328125" style="44" customWidth="1"/>
    <col min="4382" max="4382" width="4.90625" style="44" bestFit="1" customWidth="1"/>
    <col min="4383" max="4383" width="1.26953125" style="44" customWidth="1"/>
    <col min="4384" max="4384" width="4.26953125" style="44" bestFit="1" customWidth="1"/>
    <col min="4385" max="4385" width="2.6328125" style="44" customWidth="1"/>
    <col min="4386" max="4386" width="4.7265625" style="44" bestFit="1" customWidth="1"/>
    <col min="4387" max="4387" width="1.453125" style="44" customWidth="1"/>
    <col min="4388" max="4388" width="4.26953125" style="44" bestFit="1" customWidth="1"/>
    <col min="4389" max="4389" width="2.6328125" style="44" customWidth="1"/>
    <col min="4390" max="4390" width="3" style="44" customWidth="1"/>
    <col min="4391" max="4391" width="3.36328125" style="44" customWidth="1"/>
    <col min="4392" max="4392" width="1.36328125" style="44" customWidth="1"/>
    <col min="4393" max="4393" width="4.26953125" style="44" bestFit="1" customWidth="1"/>
    <col min="4394" max="4395" width="2.6328125" style="44" customWidth="1"/>
    <col min="4396" max="4396" width="4.7265625" style="44" bestFit="1" customWidth="1"/>
    <col min="4397" max="4397" width="1.36328125" style="44" customWidth="1"/>
    <col min="4398" max="4398" width="4.26953125" style="44" bestFit="1" customWidth="1"/>
    <col min="4399" max="4400" width="2.90625" style="44" customWidth="1"/>
    <col min="4401" max="4401" width="4.26953125" style="44" bestFit="1" customWidth="1"/>
    <col min="4402" max="4402" width="1.36328125" style="44" customWidth="1"/>
    <col min="4403" max="4403" width="4.26953125" style="44" bestFit="1" customWidth="1"/>
    <col min="4404" max="4404" width="2.6328125" style="44" customWidth="1"/>
    <col min="4405" max="4405" width="4.7265625" style="44" bestFit="1" customWidth="1"/>
    <col min="4406" max="4406" width="1.36328125" style="44" customWidth="1"/>
    <col min="4407" max="4407" width="4.90625" style="44" bestFit="1" customWidth="1"/>
    <col min="4408" max="4408" width="2.6328125" style="44" customWidth="1"/>
    <col min="4409" max="4409" width="4.90625" style="44" bestFit="1" customWidth="1"/>
    <col min="4410" max="4410" width="1.6328125" style="44" customWidth="1"/>
    <col min="4411" max="4411" width="4.26953125" style="44" bestFit="1" customWidth="1"/>
    <col min="4412" max="4412" width="2.36328125" style="44" customWidth="1"/>
    <col min="4413" max="4413" width="4.26953125" style="44" bestFit="1" customWidth="1"/>
    <col min="4414" max="4414" width="1.36328125" style="44" customWidth="1"/>
    <col min="4415" max="4415" width="4.90625" style="44" bestFit="1" customWidth="1"/>
    <col min="4416" max="4416" width="2.6328125" style="44" customWidth="1"/>
    <col min="4417" max="4417" width="4.90625" style="44" bestFit="1" customWidth="1"/>
    <col min="4418" max="4418" width="1.36328125" style="44" customWidth="1"/>
    <col min="4419" max="4419" width="4.26953125" style="44" bestFit="1" customWidth="1"/>
    <col min="4420" max="4420" width="10.90625" style="44" bestFit="1" customWidth="1"/>
    <col min="4421" max="4421" width="4.08984375" style="44" bestFit="1" customWidth="1"/>
    <col min="4422" max="4422" width="1.36328125" style="44" customWidth="1"/>
    <col min="4423" max="4423" width="4.26953125" style="44" bestFit="1" customWidth="1"/>
    <col min="4424" max="4424" width="2.453125" style="44" customWidth="1"/>
    <col min="4425" max="4425" width="4.26953125" style="44" bestFit="1" customWidth="1"/>
    <col min="4426" max="4426" width="1.36328125" style="44" customWidth="1"/>
    <col min="4427" max="4427" width="4.08984375" style="44" bestFit="1" customWidth="1"/>
    <col min="4428" max="4428" width="2.36328125" style="44" customWidth="1"/>
    <col min="4429" max="4616" width="9" style="44"/>
    <col min="4617" max="4617" width="2.453125" style="44" customWidth="1"/>
    <col min="4618" max="4618" width="4.08984375" style="44" bestFit="1" customWidth="1"/>
    <col min="4619" max="4619" width="1.36328125" style="44" customWidth="1"/>
    <col min="4620" max="4620" width="4.26953125" style="44" bestFit="1" customWidth="1"/>
    <col min="4621" max="4621" width="2.6328125" style="44" customWidth="1"/>
    <col min="4622" max="4622" width="4.453125" style="44" bestFit="1" customWidth="1"/>
    <col min="4623" max="4623" width="1.36328125" style="44" customWidth="1"/>
    <col min="4624" max="4624" width="4.08984375" style="44" bestFit="1" customWidth="1"/>
    <col min="4625" max="4625" width="10.90625" style="44" bestFit="1" customWidth="1"/>
    <col min="4626" max="4626" width="4.26953125" style="44" bestFit="1" customWidth="1"/>
    <col min="4627" max="4627" width="1.36328125" style="44" customWidth="1"/>
    <col min="4628" max="4628" width="4.90625" style="44" bestFit="1" customWidth="1"/>
    <col min="4629" max="4629" width="2.6328125" style="44" customWidth="1"/>
    <col min="4630" max="4630" width="4.90625" style="44" bestFit="1" customWidth="1"/>
    <col min="4631" max="4631" width="1.36328125" style="44" customWidth="1"/>
    <col min="4632" max="4632" width="4.36328125" style="44" bestFit="1" customWidth="1"/>
    <col min="4633" max="4633" width="2.26953125" style="44" customWidth="1"/>
    <col min="4634" max="4634" width="4.26953125" style="44" bestFit="1" customWidth="1"/>
    <col min="4635" max="4635" width="1.36328125" style="44" customWidth="1"/>
    <col min="4636" max="4636" width="4.90625" style="44" bestFit="1" customWidth="1"/>
    <col min="4637" max="4637" width="2.6328125" style="44" customWidth="1"/>
    <col min="4638" max="4638" width="4.90625" style="44" bestFit="1" customWidth="1"/>
    <col min="4639" max="4639" width="1.26953125" style="44" customWidth="1"/>
    <col min="4640" max="4640" width="4.26953125" style="44" bestFit="1" customWidth="1"/>
    <col min="4641" max="4641" width="2.6328125" style="44" customWidth="1"/>
    <col min="4642" max="4642" width="4.7265625" style="44" bestFit="1" customWidth="1"/>
    <col min="4643" max="4643" width="1.453125" style="44" customWidth="1"/>
    <col min="4644" max="4644" width="4.26953125" style="44" bestFit="1" customWidth="1"/>
    <col min="4645" max="4645" width="2.6328125" style="44" customWidth="1"/>
    <col min="4646" max="4646" width="3" style="44" customWidth="1"/>
    <col min="4647" max="4647" width="3.36328125" style="44" customWidth="1"/>
    <col min="4648" max="4648" width="1.36328125" style="44" customWidth="1"/>
    <col min="4649" max="4649" width="4.26953125" style="44" bestFit="1" customWidth="1"/>
    <col min="4650" max="4651" width="2.6328125" style="44" customWidth="1"/>
    <col min="4652" max="4652" width="4.7265625" style="44" bestFit="1" customWidth="1"/>
    <col min="4653" max="4653" width="1.36328125" style="44" customWidth="1"/>
    <col min="4654" max="4654" width="4.26953125" style="44" bestFit="1" customWidth="1"/>
    <col min="4655" max="4656" width="2.90625" style="44" customWidth="1"/>
    <col min="4657" max="4657" width="4.26953125" style="44" bestFit="1" customWidth="1"/>
    <col min="4658" max="4658" width="1.36328125" style="44" customWidth="1"/>
    <col min="4659" max="4659" width="4.26953125" style="44" bestFit="1" customWidth="1"/>
    <col min="4660" max="4660" width="2.6328125" style="44" customWidth="1"/>
    <col min="4661" max="4661" width="4.7265625" style="44" bestFit="1" customWidth="1"/>
    <col min="4662" max="4662" width="1.36328125" style="44" customWidth="1"/>
    <col min="4663" max="4663" width="4.90625" style="44" bestFit="1" customWidth="1"/>
    <col min="4664" max="4664" width="2.6328125" style="44" customWidth="1"/>
    <col min="4665" max="4665" width="4.90625" style="44" bestFit="1" customWidth="1"/>
    <col min="4666" max="4666" width="1.6328125" style="44" customWidth="1"/>
    <col min="4667" max="4667" width="4.26953125" style="44" bestFit="1" customWidth="1"/>
    <col min="4668" max="4668" width="2.36328125" style="44" customWidth="1"/>
    <col min="4669" max="4669" width="4.26953125" style="44" bestFit="1" customWidth="1"/>
    <col min="4670" max="4670" width="1.36328125" style="44" customWidth="1"/>
    <col min="4671" max="4671" width="4.90625" style="44" bestFit="1" customWidth="1"/>
    <col min="4672" max="4672" width="2.6328125" style="44" customWidth="1"/>
    <col min="4673" max="4673" width="4.90625" style="44" bestFit="1" customWidth="1"/>
    <col min="4674" max="4674" width="1.36328125" style="44" customWidth="1"/>
    <col min="4675" max="4675" width="4.26953125" style="44" bestFit="1" customWidth="1"/>
    <col min="4676" max="4676" width="10.90625" style="44" bestFit="1" customWidth="1"/>
    <col min="4677" max="4677" width="4.08984375" style="44" bestFit="1" customWidth="1"/>
    <col min="4678" max="4678" width="1.36328125" style="44" customWidth="1"/>
    <col min="4679" max="4679" width="4.26953125" style="44" bestFit="1" customWidth="1"/>
    <col min="4680" max="4680" width="2.453125" style="44" customWidth="1"/>
    <col min="4681" max="4681" width="4.26953125" style="44" bestFit="1" customWidth="1"/>
    <col min="4682" max="4682" width="1.36328125" style="44" customWidth="1"/>
    <col min="4683" max="4683" width="4.08984375" style="44" bestFit="1" customWidth="1"/>
    <col min="4684" max="4684" width="2.36328125" style="44" customWidth="1"/>
    <col min="4685" max="4872" width="9" style="44"/>
    <col min="4873" max="4873" width="2.453125" style="44" customWidth="1"/>
    <col min="4874" max="4874" width="4.08984375" style="44" bestFit="1" customWidth="1"/>
    <col min="4875" max="4875" width="1.36328125" style="44" customWidth="1"/>
    <col min="4876" max="4876" width="4.26953125" style="44" bestFit="1" customWidth="1"/>
    <col min="4877" max="4877" width="2.6328125" style="44" customWidth="1"/>
    <col min="4878" max="4878" width="4.453125" style="44" bestFit="1" customWidth="1"/>
    <col min="4879" max="4879" width="1.36328125" style="44" customWidth="1"/>
    <col min="4880" max="4880" width="4.08984375" style="44" bestFit="1" customWidth="1"/>
    <col min="4881" max="4881" width="10.90625" style="44" bestFit="1" customWidth="1"/>
    <col min="4882" max="4882" width="4.26953125" style="44" bestFit="1" customWidth="1"/>
    <col min="4883" max="4883" width="1.36328125" style="44" customWidth="1"/>
    <col min="4884" max="4884" width="4.90625" style="44" bestFit="1" customWidth="1"/>
    <col min="4885" max="4885" width="2.6328125" style="44" customWidth="1"/>
    <col min="4886" max="4886" width="4.90625" style="44" bestFit="1" customWidth="1"/>
    <col min="4887" max="4887" width="1.36328125" style="44" customWidth="1"/>
    <col min="4888" max="4888" width="4.36328125" style="44" bestFit="1" customWidth="1"/>
    <col min="4889" max="4889" width="2.26953125" style="44" customWidth="1"/>
    <col min="4890" max="4890" width="4.26953125" style="44" bestFit="1" customWidth="1"/>
    <col min="4891" max="4891" width="1.36328125" style="44" customWidth="1"/>
    <col min="4892" max="4892" width="4.90625" style="44" bestFit="1" customWidth="1"/>
    <col min="4893" max="4893" width="2.6328125" style="44" customWidth="1"/>
    <col min="4894" max="4894" width="4.90625" style="44" bestFit="1" customWidth="1"/>
    <col min="4895" max="4895" width="1.26953125" style="44" customWidth="1"/>
    <col min="4896" max="4896" width="4.26953125" style="44" bestFit="1" customWidth="1"/>
    <col min="4897" max="4897" width="2.6328125" style="44" customWidth="1"/>
    <col min="4898" max="4898" width="4.7265625" style="44" bestFit="1" customWidth="1"/>
    <col min="4899" max="4899" width="1.453125" style="44" customWidth="1"/>
    <col min="4900" max="4900" width="4.26953125" style="44" bestFit="1" customWidth="1"/>
    <col min="4901" max="4901" width="2.6328125" style="44" customWidth="1"/>
    <col min="4902" max="4902" width="3" style="44" customWidth="1"/>
    <col min="4903" max="4903" width="3.36328125" style="44" customWidth="1"/>
    <col min="4904" max="4904" width="1.36328125" style="44" customWidth="1"/>
    <col min="4905" max="4905" width="4.26953125" style="44" bestFit="1" customWidth="1"/>
    <col min="4906" max="4907" width="2.6328125" style="44" customWidth="1"/>
    <col min="4908" max="4908" width="4.7265625" style="44" bestFit="1" customWidth="1"/>
    <col min="4909" max="4909" width="1.36328125" style="44" customWidth="1"/>
    <col min="4910" max="4910" width="4.26953125" style="44" bestFit="1" customWidth="1"/>
    <col min="4911" max="4912" width="2.90625" style="44" customWidth="1"/>
    <col min="4913" max="4913" width="4.26953125" style="44" bestFit="1" customWidth="1"/>
    <col min="4914" max="4914" width="1.36328125" style="44" customWidth="1"/>
    <col min="4915" max="4915" width="4.26953125" style="44" bestFit="1" customWidth="1"/>
    <col min="4916" max="4916" width="2.6328125" style="44" customWidth="1"/>
    <col min="4917" max="4917" width="4.7265625" style="44" bestFit="1" customWidth="1"/>
    <col min="4918" max="4918" width="1.36328125" style="44" customWidth="1"/>
    <col min="4919" max="4919" width="4.90625" style="44" bestFit="1" customWidth="1"/>
    <col min="4920" max="4920" width="2.6328125" style="44" customWidth="1"/>
    <col min="4921" max="4921" width="4.90625" style="44" bestFit="1" customWidth="1"/>
    <col min="4922" max="4922" width="1.6328125" style="44" customWidth="1"/>
    <col min="4923" max="4923" width="4.26953125" style="44" bestFit="1" customWidth="1"/>
    <col min="4924" max="4924" width="2.36328125" style="44" customWidth="1"/>
    <col min="4925" max="4925" width="4.26953125" style="44" bestFit="1" customWidth="1"/>
    <col min="4926" max="4926" width="1.36328125" style="44" customWidth="1"/>
    <col min="4927" max="4927" width="4.90625" style="44" bestFit="1" customWidth="1"/>
    <col min="4928" max="4928" width="2.6328125" style="44" customWidth="1"/>
    <col min="4929" max="4929" width="4.90625" style="44" bestFit="1" customWidth="1"/>
    <col min="4930" max="4930" width="1.36328125" style="44" customWidth="1"/>
    <col min="4931" max="4931" width="4.26953125" style="44" bestFit="1" customWidth="1"/>
    <col min="4932" max="4932" width="10.90625" style="44" bestFit="1" customWidth="1"/>
    <col min="4933" max="4933" width="4.08984375" style="44" bestFit="1" customWidth="1"/>
    <col min="4934" max="4934" width="1.36328125" style="44" customWidth="1"/>
    <col min="4935" max="4935" width="4.26953125" style="44" bestFit="1" customWidth="1"/>
    <col min="4936" max="4936" width="2.453125" style="44" customWidth="1"/>
    <col min="4937" max="4937" width="4.26953125" style="44" bestFit="1" customWidth="1"/>
    <col min="4938" max="4938" width="1.36328125" style="44" customWidth="1"/>
    <col min="4939" max="4939" width="4.08984375" style="44" bestFit="1" customWidth="1"/>
    <col min="4940" max="4940" width="2.36328125" style="44" customWidth="1"/>
    <col min="4941" max="5128" width="9" style="44"/>
    <col min="5129" max="5129" width="2.453125" style="44" customWidth="1"/>
    <col min="5130" max="5130" width="4.08984375" style="44" bestFit="1" customWidth="1"/>
    <col min="5131" max="5131" width="1.36328125" style="44" customWidth="1"/>
    <col min="5132" max="5132" width="4.26953125" style="44" bestFit="1" customWidth="1"/>
    <col min="5133" max="5133" width="2.6328125" style="44" customWidth="1"/>
    <col min="5134" max="5134" width="4.453125" style="44" bestFit="1" customWidth="1"/>
    <col min="5135" max="5135" width="1.36328125" style="44" customWidth="1"/>
    <col min="5136" max="5136" width="4.08984375" style="44" bestFit="1" customWidth="1"/>
    <col min="5137" max="5137" width="10.90625" style="44" bestFit="1" customWidth="1"/>
    <col min="5138" max="5138" width="4.26953125" style="44" bestFit="1" customWidth="1"/>
    <col min="5139" max="5139" width="1.36328125" style="44" customWidth="1"/>
    <col min="5140" max="5140" width="4.90625" style="44" bestFit="1" customWidth="1"/>
    <col min="5141" max="5141" width="2.6328125" style="44" customWidth="1"/>
    <col min="5142" max="5142" width="4.90625" style="44" bestFit="1" customWidth="1"/>
    <col min="5143" max="5143" width="1.36328125" style="44" customWidth="1"/>
    <col min="5144" max="5144" width="4.36328125" style="44" bestFit="1" customWidth="1"/>
    <col min="5145" max="5145" width="2.26953125" style="44" customWidth="1"/>
    <col min="5146" max="5146" width="4.26953125" style="44" bestFit="1" customWidth="1"/>
    <col min="5147" max="5147" width="1.36328125" style="44" customWidth="1"/>
    <col min="5148" max="5148" width="4.90625" style="44" bestFit="1" customWidth="1"/>
    <col min="5149" max="5149" width="2.6328125" style="44" customWidth="1"/>
    <col min="5150" max="5150" width="4.90625" style="44" bestFit="1" customWidth="1"/>
    <col min="5151" max="5151" width="1.26953125" style="44" customWidth="1"/>
    <col min="5152" max="5152" width="4.26953125" style="44" bestFit="1" customWidth="1"/>
    <col min="5153" max="5153" width="2.6328125" style="44" customWidth="1"/>
    <col min="5154" max="5154" width="4.7265625" style="44" bestFit="1" customWidth="1"/>
    <col min="5155" max="5155" width="1.453125" style="44" customWidth="1"/>
    <col min="5156" max="5156" width="4.26953125" style="44" bestFit="1" customWidth="1"/>
    <col min="5157" max="5157" width="2.6328125" style="44" customWidth="1"/>
    <col min="5158" max="5158" width="3" style="44" customWidth="1"/>
    <col min="5159" max="5159" width="3.36328125" style="44" customWidth="1"/>
    <col min="5160" max="5160" width="1.36328125" style="44" customWidth="1"/>
    <col min="5161" max="5161" width="4.26953125" style="44" bestFit="1" customWidth="1"/>
    <col min="5162" max="5163" width="2.6328125" style="44" customWidth="1"/>
    <col min="5164" max="5164" width="4.7265625" style="44" bestFit="1" customWidth="1"/>
    <col min="5165" max="5165" width="1.36328125" style="44" customWidth="1"/>
    <col min="5166" max="5166" width="4.26953125" style="44" bestFit="1" customWidth="1"/>
    <col min="5167" max="5168" width="2.90625" style="44" customWidth="1"/>
    <col min="5169" max="5169" width="4.26953125" style="44" bestFit="1" customWidth="1"/>
    <col min="5170" max="5170" width="1.36328125" style="44" customWidth="1"/>
    <col min="5171" max="5171" width="4.26953125" style="44" bestFit="1" customWidth="1"/>
    <col min="5172" max="5172" width="2.6328125" style="44" customWidth="1"/>
    <col min="5173" max="5173" width="4.7265625" style="44" bestFit="1" customWidth="1"/>
    <col min="5174" max="5174" width="1.36328125" style="44" customWidth="1"/>
    <col min="5175" max="5175" width="4.90625" style="44" bestFit="1" customWidth="1"/>
    <col min="5176" max="5176" width="2.6328125" style="44" customWidth="1"/>
    <col min="5177" max="5177" width="4.90625" style="44" bestFit="1" customWidth="1"/>
    <col min="5178" max="5178" width="1.6328125" style="44" customWidth="1"/>
    <col min="5179" max="5179" width="4.26953125" style="44" bestFit="1" customWidth="1"/>
    <col min="5180" max="5180" width="2.36328125" style="44" customWidth="1"/>
    <col min="5181" max="5181" width="4.26953125" style="44" bestFit="1" customWidth="1"/>
    <col min="5182" max="5182" width="1.36328125" style="44" customWidth="1"/>
    <col min="5183" max="5183" width="4.90625" style="44" bestFit="1" customWidth="1"/>
    <col min="5184" max="5184" width="2.6328125" style="44" customWidth="1"/>
    <col min="5185" max="5185" width="4.90625" style="44" bestFit="1" customWidth="1"/>
    <col min="5186" max="5186" width="1.36328125" style="44" customWidth="1"/>
    <col min="5187" max="5187" width="4.26953125" style="44" bestFit="1" customWidth="1"/>
    <col min="5188" max="5188" width="10.90625" style="44" bestFit="1" customWidth="1"/>
    <col min="5189" max="5189" width="4.08984375" style="44" bestFit="1" customWidth="1"/>
    <col min="5190" max="5190" width="1.36328125" style="44" customWidth="1"/>
    <col min="5191" max="5191" width="4.26953125" style="44" bestFit="1" customWidth="1"/>
    <col min="5192" max="5192" width="2.453125" style="44" customWidth="1"/>
    <col min="5193" max="5193" width="4.26953125" style="44" bestFit="1" customWidth="1"/>
    <col min="5194" max="5194" width="1.36328125" style="44" customWidth="1"/>
    <col min="5195" max="5195" width="4.08984375" style="44" bestFit="1" customWidth="1"/>
    <col min="5196" max="5196" width="2.36328125" style="44" customWidth="1"/>
    <col min="5197" max="5384" width="9" style="44"/>
    <col min="5385" max="5385" width="2.453125" style="44" customWidth="1"/>
    <col min="5386" max="5386" width="4.08984375" style="44" bestFit="1" customWidth="1"/>
    <col min="5387" max="5387" width="1.36328125" style="44" customWidth="1"/>
    <col min="5388" max="5388" width="4.26953125" style="44" bestFit="1" customWidth="1"/>
    <col min="5389" max="5389" width="2.6328125" style="44" customWidth="1"/>
    <col min="5390" max="5390" width="4.453125" style="44" bestFit="1" customWidth="1"/>
    <col min="5391" max="5391" width="1.36328125" style="44" customWidth="1"/>
    <col min="5392" max="5392" width="4.08984375" style="44" bestFit="1" customWidth="1"/>
    <col min="5393" max="5393" width="10.90625" style="44" bestFit="1" customWidth="1"/>
    <col min="5394" max="5394" width="4.26953125" style="44" bestFit="1" customWidth="1"/>
    <col min="5395" max="5395" width="1.36328125" style="44" customWidth="1"/>
    <col min="5396" max="5396" width="4.90625" style="44" bestFit="1" customWidth="1"/>
    <col min="5397" max="5397" width="2.6328125" style="44" customWidth="1"/>
    <col min="5398" max="5398" width="4.90625" style="44" bestFit="1" customWidth="1"/>
    <col min="5399" max="5399" width="1.36328125" style="44" customWidth="1"/>
    <col min="5400" max="5400" width="4.36328125" style="44" bestFit="1" customWidth="1"/>
    <col min="5401" max="5401" width="2.26953125" style="44" customWidth="1"/>
    <col min="5402" max="5402" width="4.26953125" style="44" bestFit="1" customWidth="1"/>
    <col min="5403" max="5403" width="1.36328125" style="44" customWidth="1"/>
    <col min="5404" max="5404" width="4.90625" style="44" bestFit="1" customWidth="1"/>
    <col min="5405" max="5405" width="2.6328125" style="44" customWidth="1"/>
    <col min="5406" max="5406" width="4.90625" style="44" bestFit="1" customWidth="1"/>
    <col min="5407" max="5407" width="1.26953125" style="44" customWidth="1"/>
    <col min="5408" max="5408" width="4.26953125" style="44" bestFit="1" customWidth="1"/>
    <col min="5409" max="5409" width="2.6328125" style="44" customWidth="1"/>
    <col min="5410" max="5410" width="4.7265625" style="44" bestFit="1" customWidth="1"/>
    <col min="5411" max="5411" width="1.453125" style="44" customWidth="1"/>
    <col min="5412" max="5412" width="4.26953125" style="44" bestFit="1" customWidth="1"/>
    <col min="5413" max="5413" width="2.6328125" style="44" customWidth="1"/>
    <col min="5414" max="5414" width="3" style="44" customWidth="1"/>
    <col min="5415" max="5415" width="3.36328125" style="44" customWidth="1"/>
    <col min="5416" max="5416" width="1.36328125" style="44" customWidth="1"/>
    <col min="5417" max="5417" width="4.26953125" style="44" bestFit="1" customWidth="1"/>
    <col min="5418" max="5419" width="2.6328125" style="44" customWidth="1"/>
    <col min="5420" max="5420" width="4.7265625" style="44" bestFit="1" customWidth="1"/>
    <col min="5421" max="5421" width="1.36328125" style="44" customWidth="1"/>
    <col min="5422" max="5422" width="4.26953125" style="44" bestFit="1" customWidth="1"/>
    <col min="5423" max="5424" width="2.90625" style="44" customWidth="1"/>
    <col min="5425" max="5425" width="4.26953125" style="44" bestFit="1" customWidth="1"/>
    <col min="5426" max="5426" width="1.36328125" style="44" customWidth="1"/>
    <col min="5427" max="5427" width="4.26953125" style="44" bestFit="1" customWidth="1"/>
    <col min="5428" max="5428" width="2.6328125" style="44" customWidth="1"/>
    <col min="5429" max="5429" width="4.7265625" style="44" bestFit="1" customWidth="1"/>
    <col min="5430" max="5430" width="1.36328125" style="44" customWidth="1"/>
    <col min="5431" max="5431" width="4.90625" style="44" bestFit="1" customWidth="1"/>
    <col min="5432" max="5432" width="2.6328125" style="44" customWidth="1"/>
    <col min="5433" max="5433" width="4.90625" style="44" bestFit="1" customWidth="1"/>
    <col min="5434" max="5434" width="1.6328125" style="44" customWidth="1"/>
    <col min="5435" max="5435" width="4.26953125" style="44" bestFit="1" customWidth="1"/>
    <col min="5436" max="5436" width="2.36328125" style="44" customWidth="1"/>
    <col min="5437" max="5437" width="4.26953125" style="44" bestFit="1" customWidth="1"/>
    <col min="5438" max="5438" width="1.36328125" style="44" customWidth="1"/>
    <col min="5439" max="5439" width="4.90625" style="44" bestFit="1" customWidth="1"/>
    <col min="5440" max="5440" width="2.6328125" style="44" customWidth="1"/>
    <col min="5441" max="5441" width="4.90625" style="44" bestFit="1" customWidth="1"/>
    <col min="5442" max="5442" width="1.36328125" style="44" customWidth="1"/>
    <col min="5443" max="5443" width="4.26953125" style="44" bestFit="1" customWidth="1"/>
    <col min="5444" max="5444" width="10.90625" style="44" bestFit="1" customWidth="1"/>
    <col min="5445" max="5445" width="4.08984375" style="44" bestFit="1" customWidth="1"/>
    <col min="5446" max="5446" width="1.36328125" style="44" customWidth="1"/>
    <col min="5447" max="5447" width="4.26953125" style="44" bestFit="1" customWidth="1"/>
    <col min="5448" max="5448" width="2.453125" style="44" customWidth="1"/>
    <col min="5449" max="5449" width="4.26953125" style="44" bestFit="1" customWidth="1"/>
    <col min="5450" max="5450" width="1.36328125" style="44" customWidth="1"/>
    <col min="5451" max="5451" width="4.08984375" style="44" bestFit="1" customWidth="1"/>
    <col min="5452" max="5452" width="2.36328125" style="44" customWidth="1"/>
    <col min="5453" max="5640" width="9" style="44"/>
    <col min="5641" max="5641" width="2.453125" style="44" customWidth="1"/>
    <col min="5642" max="5642" width="4.08984375" style="44" bestFit="1" customWidth="1"/>
    <col min="5643" max="5643" width="1.36328125" style="44" customWidth="1"/>
    <col min="5644" max="5644" width="4.26953125" style="44" bestFit="1" customWidth="1"/>
    <col min="5645" max="5645" width="2.6328125" style="44" customWidth="1"/>
    <col min="5646" max="5646" width="4.453125" style="44" bestFit="1" customWidth="1"/>
    <col min="5647" max="5647" width="1.36328125" style="44" customWidth="1"/>
    <col min="5648" max="5648" width="4.08984375" style="44" bestFit="1" customWidth="1"/>
    <col min="5649" max="5649" width="10.90625" style="44" bestFit="1" customWidth="1"/>
    <col min="5650" max="5650" width="4.26953125" style="44" bestFit="1" customWidth="1"/>
    <col min="5651" max="5651" width="1.36328125" style="44" customWidth="1"/>
    <col min="5652" max="5652" width="4.90625" style="44" bestFit="1" customWidth="1"/>
    <col min="5653" max="5653" width="2.6328125" style="44" customWidth="1"/>
    <col min="5654" max="5654" width="4.90625" style="44" bestFit="1" customWidth="1"/>
    <col min="5655" max="5655" width="1.36328125" style="44" customWidth="1"/>
    <col min="5656" max="5656" width="4.36328125" style="44" bestFit="1" customWidth="1"/>
    <col min="5657" max="5657" width="2.26953125" style="44" customWidth="1"/>
    <col min="5658" max="5658" width="4.26953125" style="44" bestFit="1" customWidth="1"/>
    <col min="5659" max="5659" width="1.36328125" style="44" customWidth="1"/>
    <col min="5660" max="5660" width="4.90625" style="44" bestFit="1" customWidth="1"/>
    <col min="5661" max="5661" width="2.6328125" style="44" customWidth="1"/>
    <col min="5662" max="5662" width="4.90625" style="44" bestFit="1" customWidth="1"/>
    <col min="5663" max="5663" width="1.26953125" style="44" customWidth="1"/>
    <col min="5664" max="5664" width="4.26953125" style="44" bestFit="1" customWidth="1"/>
    <col min="5665" max="5665" width="2.6328125" style="44" customWidth="1"/>
    <col min="5666" max="5666" width="4.7265625" style="44" bestFit="1" customWidth="1"/>
    <col min="5667" max="5667" width="1.453125" style="44" customWidth="1"/>
    <col min="5668" max="5668" width="4.26953125" style="44" bestFit="1" customWidth="1"/>
    <col min="5669" max="5669" width="2.6328125" style="44" customWidth="1"/>
    <col min="5670" max="5670" width="3" style="44" customWidth="1"/>
    <col min="5671" max="5671" width="3.36328125" style="44" customWidth="1"/>
    <col min="5672" max="5672" width="1.36328125" style="44" customWidth="1"/>
    <col min="5673" max="5673" width="4.26953125" style="44" bestFit="1" customWidth="1"/>
    <col min="5674" max="5675" width="2.6328125" style="44" customWidth="1"/>
    <col min="5676" max="5676" width="4.7265625" style="44" bestFit="1" customWidth="1"/>
    <col min="5677" max="5677" width="1.36328125" style="44" customWidth="1"/>
    <col min="5678" max="5678" width="4.26953125" style="44" bestFit="1" customWidth="1"/>
    <col min="5679" max="5680" width="2.90625" style="44" customWidth="1"/>
    <col min="5681" max="5681" width="4.26953125" style="44" bestFit="1" customWidth="1"/>
    <col min="5682" max="5682" width="1.36328125" style="44" customWidth="1"/>
    <col min="5683" max="5683" width="4.26953125" style="44" bestFit="1" customWidth="1"/>
    <col min="5684" max="5684" width="2.6328125" style="44" customWidth="1"/>
    <col min="5685" max="5685" width="4.7265625" style="44" bestFit="1" customWidth="1"/>
    <col min="5686" max="5686" width="1.36328125" style="44" customWidth="1"/>
    <col min="5687" max="5687" width="4.90625" style="44" bestFit="1" customWidth="1"/>
    <col min="5688" max="5688" width="2.6328125" style="44" customWidth="1"/>
    <col min="5689" max="5689" width="4.90625" style="44" bestFit="1" customWidth="1"/>
    <col min="5690" max="5690" width="1.6328125" style="44" customWidth="1"/>
    <col min="5691" max="5691" width="4.26953125" style="44" bestFit="1" customWidth="1"/>
    <col min="5692" max="5692" width="2.36328125" style="44" customWidth="1"/>
    <col min="5693" max="5693" width="4.26953125" style="44" bestFit="1" customWidth="1"/>
    <col min="5694" max="5694" width="1.36328125" style="44" customWidth="1"/>
    <col min="5695" max="5695" width="4.90625" style="44" bestFit="1" customWidth="1"/>
    <col min="5696" max="5696" width="2.6328125" style="44" customWidth="1"/>
    <col min="5697" max="5697" width="4.90625" style="44" bestFit="1" customWidth="1"/>
    <col min="5698" max="5698" width="1.36328125" style="44" customWidth="1"/>
    <col min="5699" max="5699" width="4.26953125" style="44" bestFit="1" customWidth="1"/>
    <col min="5700" max="5700" width="10.90625" style="44" bestFit="1" customWidth="1"/>
    <col min="5701" max="5701" width="4.08984375" style="44" bestFit="1" customWidth="1"/>
    <col min="5702" max="5702" width="1.36328125" style="44" customWidth="1"/>
    <col min="5703" max="5703" width="4.26953125" style="44" bestFit="1" customWidth="1"/>
    <col min="5704" max="5704" width="2.453125" style="44" customWidth="1"/>
    <col min="5705" max="5705" width="4.26953125" style="44" bestFit="1" customWidth="1"/>
    <col min="5706" max="5706" width="1.36328125" style="44" customWidth="1"/>
    <col min="5707" max="5707" width="4.08984375" style="44" bestFit="1" customWidth="1"/>
    <col min="5708" max="5708" width="2.36328125" style="44" customWidth="1"/>
    <col min="5709" max="5896" width="9" style="44"/>
    <col min="5897" max="5897" width="2.453125" style="44" customWidth="1"/>
    <col min="5898" max="5898" width="4.08984375" style="44" bestFit="1" customWidth="1"/>
    <col min="5899" max="5899" width="1.36328125" style="44" customWidth="1"/>
    <col min="5900" max="5900" width="4.26953125" style="44" bestFit="1" customWidth="1"/>
    <col min="5901" max="5901" width="2.6328125" style="44" customWidth="1"/>
    <col min="5902" max="5902" width="4.453125" style="44" bestFit="1" customWidth="1"/>
    <col min="5903" max="5903" width="1.36328125" style="44" customWidth="1"/>
    <col min="5904" max="5904" width="4.08984375" style="44" bestFit="1" customWidth="1"/>
    <col min="5905" max="5905" width="10.90625" style="44" bestFit="1" customWidth="1"/>
    <col min="5906" max="5906" width="4.26953125" style="44" bestFit="1" customWidth="1"/>
    <col min="5907" max="5907" width="1.36328125" style="44" customWidth="1"/>
    <col min="5908" max="5908" width="4.90625" style="44" bestFit="1" customWidth="1"/>
    <col min="5909" max="5909" width="2.6328125" style="44" customWidth="1"/>
    <col min="5910" max="5910" width="4.90625" style="44" bestFit="1" customWidth="1"/>
    <col min="5911" max="5911" width="1.36328125" style="44" customWidth="1"/>
    <col min="5912" max="5912" width="4.36328125" style="44" bestFit="1" customWidth="1"/>
    <col min="5913" max="5913" width="2.26953125" style="44" customWidth="1"/>
    <col min="5914" max="5914" width="4.26953125" style="44" bestFit="1" customWidth="1"/>
    <col min="5915" max="5915" width="1.36328125" style="44" customWidth="1"/>
    <col min="5916" max="5916" width="4.90625" style="44" bestFit="1" customWidth="1"/>
    <col min="5917" max="5917" width="2.6328125" style="44" customWidth="1"/>
    <col min="5918" max="5918" width="4.90625" style="44" bestFit="1" customWidth="1"/>
    <col min="5919" max="5919" width="1.26953125" style="44" customWidth="1"/>
    <col min="5920" max="5920" width="4.26953125" style="44" bestFit="1" customWidth="1"/>
    <col min="5921" max="5921" width="2.6328125" style="44" customWidth="1"/>
    <col min="5922" max="5922" width="4.7265625" style="44" bestFit="1" customWidth="1"/>
    <col min="5923" max="5923" width="1.453125" style="44" customWidth="1"/>
    <col min="5924" max="5924" width="4.26953125" style="44" bestFit="1" customWidth="1"/>
    <col min="5925" max="5925" width="2.6328125" style="44" customWidth="1"/>
    <col min="5926" max="5926" width="3" style="44" customWidth="1"/>
    <col min="5927" max="5927" width="3.36328125" style="44" customWidth="1"/>
    <col min="5928" max="5928" width="1.36328125" style="44" customWidth="1"/>
    <col min="5929" max="5929" width="4.26953125" style="44" bestFit="1" customWidth="1"/>
    <col min="5930" max="5931" width="2.6328125" style="44" customWidth="1"/>
    <col min="5932" max="5932" width="4.7265625" style="44" bestFit="1" customWidth="1"/>
    <col min="5933" max="5933" width="1.36328125" style="44" customWidth="1"/>
    <col min="5934" max="5934" width="4.26953125" style="44" bestFit="1" customWidth="1"/>
    <col min="5935" max="5936" width="2.90625" style="44" customWidth="1"/>
    <col min="5937" max="5937" width="4.26953125" style="44" bestFit="1" customWidth="1"/>
    <col min="5938" max="5938" width="1.36328125" style="44" customWidth="1"/>
    <col min="5939" max="5939" width="4.26953125" style="44" bestFit="1" customWidth="1"/>
    <col min="5940" max="5940" width="2.6328125" style="44" customWidth="1"/>
    <col min="5941" max="5941" width="4.7265625" style="44" bestFit="1" customWidth="1"/>
    <col min="5942" max="5942" width="1.36328125" style="44" customWidth="1"/>
    <col min="5943" max="5943" width="4.90625" style="44" bestFit="1" customWidth="1"/>
    <col min="5944" max="5944" width="2.6328125" style="44" customWidth="1"/>
    <col min="5945" max="5945" width="4.90625" style="44" bestFit="1" customWidth="1"/>
    <col min="5946" max="5946" width="1.6328125" style="44" customWidth="1"/>
    <col min="5947" max="5947" width="4.26953125" style="44" bestFit="1" customWidth="1"/>
    <col min="5948" max="5948" width="2.36328125" style="44" customWidth="1"/>
    <col min="5949" max="5949" width="4.26953125" style="44" bestFit="1" customWidth="1"/>
    <col min="5950" max="5950" width="1.36328125" style="44" customWidth="1"/>
    <col min="5951" max="5951" width="4.90625" style="44" bestFit="1" customWidth="1"/>
    <col min="5952" max="5952" width="2.6328125" style="44" customWidth="1"/>
    <col min="5953" max="5953" width="4.90625" style="44" bestFit="1" customWidth="1"/>
    <col min="5954" max="5954" width="1.36328125" style="44" customWidth="1"/>
    <col min="5955" max="5955" width="4.26953125" style="44" bestFit="1" customWidth="1"/>
    <col min="5956" max="5956" width="10.90625" style="44" bestFit="1" customWidth="1"/>
    <col min="5957" max="5957" width="4.08984375" style="44" bestFit="1" customWidth="1"/>
    <col min="5958" max="5958" width="1.36328125" style="44" customWidth="1"/>
    <col min="5959" max="5959" width="4.26953125" style="44" bestFit="1" customWidth="1"/>
    <col min="5960" max="5960" width="2.453125" style="44" customWidth="1"/>
    <col min="5961" max="5961" width="4.26953125" style="44" bestFit="1" customWidth="1"/>
    <col min="5962" max="5962" width="1.36328125" style="44" customWidth="1"/>
    <col min="5963" max="5963" width="4.08984375" style="44" bestFit="1" customWidth="1"/>
    <col min="5964" max="5964" width="2.36328125" style="44" customWidth="1"/>
    <col min="5965" max="6152" width="9" style="44"/>
    <col min="6153" max="6153" width="2.453125" style="44" customWidth="1"/>
    <col min="6154" max="6154" width="4.08984375" style="44" bestFit="1" customWidth="1"/>
    <col min="6155" max="6155" width="1.36328125" style="44" customWidth="1"/>
    <col min="6156" max="6156" width="4.26953125" style="44" bestFit="1" customWidth="1"/>
    <col min="6157" max="6157" width="2.6328125" style="44" customWidth="1"/>
    <col min="6158" max="6158" width="4.453125" style="44" bestFit="1" customWidth="1"/>
    <col min="6159" max="6159" width="1.36328125" style="44" customWidth="1"/>
    <col min="6160" max="6160" width="4.08984375" style="44" bestFit="1" customWidth="1"/>
    <col min="6161" max="6161" width="10.90625" style="44" bestFit="1" customWidth="1"/>
    <col min="6162" max="6162" width="4.26953125" style="44" bestFit="1" customWidth="1"/>
    <col min="6163" max="6163" width="1.36328125" style="44" customWidth="1"/>
    <col min="6164" max="6164" width="4.90625" style="44" bestFit="1" customWidth="1"/>
    <col min="6165" max="6165" width="2.6328125" style="44" customWidth="1"/>
    <col min="6166" max="6166" width="4.90625" style="44" bestFit="1" customWidth="1"/>
    <col min="6167" max="6167" width="1.36328125" style="44" customWidth="1"/>
    <col min="6168" max="6168" width="4.36328125" style="44" bestFit="1" customWidth="1"/>
    <col min="6169" max="6169" width="2.26953125" style="44" customWidth="1"/>
    <col min="6170" max="6170" width="4.26953125" style="44" bestFit="1" customWidth="1"/>
    <col min="6171" max="6171" width="1.36328125" style="44" customWidth="1"/>
    <col min="6172" max="6172" width="4.90625" style="44" bestFit="1" customWidth="1"/>
    <col min="6173" max="6173" width="2.6328125" style="44" customWidth="1"/>
    <col min="6174" max="6174" width="4.90625" style="44" bestFit="1" customWidth="1"/>
    <col min="6175" max="6175" width="1.26953125" style="44" customWidth="1"/>
    <col min="6176" max="6176" width="4.26953125" style="44" bestFit="1" customWidth="1"/>
    <col min="6177" max="6177" width="2.6328125" style="44" customWidth="1"/>
    <col min="6178" max="6178" width="4.7265625" style="44" bestFit="1" customWidth="1"/>
    <col min="6179" max="6179" width="1.453125" style="44" customWidth="1"/>
    <col min="6180" max="6180" width="4.26953125" style="44" bestFit="1" customWidth="1"/>
    <col min="6181" max="6181" width="2.6328125" style="44" customWidth="1"/>
    <col min="6182" max="6182" width="3" style="44" customWidth="1"/>
    <col min="6183" max="6183" width="3.36328125" style="44" customWidth="1"/>
    <col min="6184" max="6184" width="1.36328125" style="44" customWidth="1"/>
    <col min="6185" max="6185" width="4.26953125" style="44" bestFit="1" customWidth="1"/>
    <col min="6186" max="6187" width="2.6328125" style="44" customWidth="1"/>
    <col min="6188" max="6188" width="4.7265625" style="44" bestFit="1" customWidth="1"/>
    <col min="6189" max="6189" width="1.36328125" style="44" customWidth="1"/>
    <col min="6190" max="6190" width="4.26953125" style="44" bestFit="1" customWidth="1"/>
    <col min="6191" max="6192" width="2.90625" style="44" customWidth="1"/>
    <col min="6193" max="6193" width="4.26953125" style="44" bestFit="1" customWidth="1"/>
    <col min="6194" max="6194" width="1.36328125" style="44" customWidth="1"/>
    <col min="6195" max="6195" width="4.26953125" style="44" bestFit="1" customWidth="1"/>
    <col min="6196" max="6196" width="2.6328125" style="44" customWidth="1"/>
    <col min="6197" max="6197" width="4.7265625" style="44" bestFit="1" customWidth="1"/>
    <col min="6198" max="6198" width="1.36328125" style="44" customWidth="1"/>
    <col min="6199" max="6199" width="4.90625" style="44" bestFit="1" customWidth="1"/>
    <col min="6200" max="6200" width="2.6328125" style="44" customWidth="1"/>
    <col min="6201" max="6201" width="4.90625" style="44" bestFit="1" customWidth="1"/>
    <col min="6202" max="6202" width="1.6328125" style="44" customWidth="1"/>
    <col min="6203" max="6203" width="4.26953125" style="44" bestFit="1" customWidth="1"/>
    <col min="6204" max="6204" width="2.36328125" style="44" customWidth="1"/>
    <col min="6205" max="6205" width="4.26953125" style="44" bestFit="1" customWidth="1"/>
    <col min="6206" max="6206" width="1.36328125" style="44" customWidth="1"/>
    <col min="6207" max="6207" width="4.90625" style="44" bestFit="1" customWidth="1"/>
    <col min="6208" max="6208" width="2.6328125" style="44" customWidth="1"/>
    <col min="6209" max="6209" width="4.90625" style="44" bestFit="1" customWidth="1"/>
    <col min="6210" max="6210" width="1.36328125" style="44" customWidth="1"/>
    <col min="6211" max="6211" width="4.26953125" style="44" bestFit="1" customWidth="1"/>
    <col min="6212" max="6212" width="10.90625" style="44" bestFit="1" customWidth="1"/>
    <col min="6213" max="6213" width="4.08984375" style="44" bestFit="1" customWidth="1"/>
    <col min="6214" max="6214" width="1.36328125" style="44" customWidth="1"/>
    <col min="6215" max="6215" width="4.26953125" style="44" bestFit="1" customWidth="1"/>
    <col min="6216" max="6216" width="2.453125" style="44" customWidth="1"/>
    <col min="6217" max="6217" width="4.26953125" style="44" bestFit="1" customWidth="1"/>
    <col min="6218" max="6218" width="1.36328125" style="44" customWidth="1"/>
    <col min="6219" max="6219" width="4.08984375" style="44" bestFit="1" customWidth="1"/>
    <col min="6220" max="6220" width="2.36328125" style="44" customWidth="1"/>
    <col min="6221" max="6408" width="9" style="44"/>
    <col min="6409" max="6409" width="2.453125" style="44" customWidth="1"/>
    <col min="6410" max="6410" width="4.08984375" style="44" bestFit="1" customWidth="1"/>
    <col min="6411" max="6411" width="1.36328125" style="44" customWidth="1"/>
    <col min="6412" max="6412" width="4.26953125" style="44" bestFit="1" customWidth="1"/>
    <col min="6413" max="6413" width="2.6328125" style="44" customWidth="1"/>
    <col min="6414" max="6414" width="4.453125" style="44" bestFit="1" customWidth="1"/>
    <col min="6415" max="6415" width="1.36328125" style="44" customWidth="1"/>
    <col min="6416" max="6416" width="4.08984375" style="44" bestFit="1" customWidth="1"/>
    <col min="6417" max="6417" width="10.90625" style="44" bestFit="1" customWidth="1"/>
    <col min="6418" max="6418" width="4.26953125" style="44" bestFit="1" customWidth="1"/>
    <col min="6419" max="6419" width="1.36328125" style="44" customWidth="1"/>
    <col min="6420" max="6420" width="4.90625" style="44" bestFit="1" customWidth="1"/>
    <col min="6421" max="6421" width="2.6328125" style="44" customWidth="1"/>
    <col min="6422" max="6422" width="4.90625" style="44" bestFit="1" customWidth="1"/>
    <col min="6423" max="6423" width="1.36328125" style="44" customWidth="1"/>
    <col min="6424" max="6424" width="4.36328125" style="44" bestFit="1" customWidth="1"/>
    <col min="6425" max="6425" width="2.26953125" style="44" customWidth="1"/>
    <col min="6426" max="6426" width="4.26953125" style="44" bestFit="1" customWidth="1"/>
    <col min="6427" max="6427" width="1.36328125" style="44" customWidth="1"/>
    <col min="6428" max="6428" width="4.90625" style="44" bestFit="1" customWidth="1"/>
    <col min="6429" max="6429" width="2.6328125" style="44" customWidth="1"/>
    <col min="6430" max="6430" width="4.90625" style="44" bestFit="1" customWidth="1"/>
    <col min="6431" max="6431" width="1.26953125" style="44" customWidth="1"/>
    <col min="6432" max="6432" width="4.26953125" style="44" bestFit="1" customWidth="1"/>
    <col min="6433" max="6433" width="2.6328125" style="44" customWidth="1"/>
    <col min="6434" max="6434" width="4.7265625" style="44" bestFit="1" customWidth="1"/>
    <col min="6435" max="6435" width="1.453125" style="44" customWidth="1"/>
    <col min="6436" max="6436" width="4.26953125" style="44" bestFit="1" customWidth="1"/>
    <col min="6437" max="6437" width="2.6328125" style="44" customWidth="1"/>
    <col min="6438" max="6438" width="3" style="44" customWidth="1"/>
    <col min="6439" max="6439" width="3.36328125" style="44" customWidth="1"/>
    <col min="6440" max="6440" width="1.36328125" style="44" customWidth="1"/>
    <col min="6441" max="6441" width="4.26953125" style="44" bestFit="1" customWidth="1"/>
    <col min="6442" max="6443" width="2.6328125" style="44" customWidth="1"/>
    <col min="6444" max="6444" width="4.7265625" style="44" bestFit="1" customWidth="1"/>
    <col min="6445" max="6445" width="1.36328125" style="44" customWidth="1"/>
    <col min="6446" max="6446" width="4.26953125" style="44" bestFit="1" customWidth="1"/>
    <col min="6447" max="6448" width="2.90625" style="44" customWidth="1"/>
    <col min="6449" max="6449" width="4.26953125" style="44" bestFit="1" customWidth="1"/>
    <col min="6450" max="6450" width="1.36328125" style="44" customWidth="1"/>
    <col min="6451" max="6451" width="4.26953125" style="44" bestFit="1" customWidth="1"/>
    <col min="6452" max="6452" width="2.6328125" style="44" customWidth="1"/>
    <col min="6453" max="6453" width="4.7265625" style="44" bestFit="1" customWidth="1"/>
    <col min="6454" max="6454" width="1.36328125" style="44" customWidth="1"/>
    <col min="6455" max="6455" width="4.90625" style="44" bestFit="1" customWidth="1"/>
    <col min="6456" max="6456" width="2.6328125" style="44" customWidth="1"/>
    <col min="6457" max="6457" width="4.90625" style="44" bestFit="1" customWidth="1"/>
    <col min="6458" max="6458" width="1.6328125" style="44" customWidth="1"/>
    <col min="6459" max="6459" width="4.26953125" style="44" bestFit="1" customWidth="1"/>
    <col min="6460" max="6460" width="2.36328125" style="44" customWidth="1"/>
    <col min="6461" max="6461" width="4.26953125" style="44" bestFit="1" customWidth="1"/>
    <col min="6462" max="6462" width="1.36328125" style="44" customWidth="1"/>
    <col min="6463" max="6463" width="4.90625" style="44" bestFit="1" customWidth="1"/>
    <col min="6464" max="6464" width="2.6328125" style="44" customWidth="1"/>
    <col min="6465" max="6465" width="4.90625" style="44" bestFit="1" customWidth="1"/>
    <col min="6466" max="6466" width="1.36328125" style="44" customWidth="1"/>
    <col min="6467" max="6467" width="4.26953125" style="44" bestFit="1" customWidth="1"/>
    <col min="6468" max="6468" width="10.90625" style="44" bestFit="1" customWidth="1"/>
    <col min="6469" max="6469" width="4.08984375" style="44" bestFit="1" customWidth="1"/>
    <col min="6470" max="6470" width="1.36328125" style="44" customWidth="1"/>
    <col min="6471" max="6471" width="4.26953125" style="44" bestFit="1" customWidth="1"/>
    <col min="6472" max="6472" width="2.453125" style="44" customWidth="1"/>
    <col min="6473" max="6473" width="4.26953125" style="44" bestFit="1" customWidth="1"/>
    <col min="6474" max="6474" width="1.36328125" style="44" customWidth="1"/>
    <col min="6475" max="6475" width="4.08984375" style="44" bestFit="1" customWidth="1"/>
    <col min="6476" max="6476" width="2.36328125" style="44" customWidth="1"/>
    <col min="6477" max="6664" width="9" style="44"/>
    <col min="6665" max="6665" width="2.453125" style="44" customWidth="1"/>
    <col min="6666" max="6666" width="4.08984375" style="44" bestFit="1" customWidth="1"/>
    <col min="6667" max="6667" width="1.36328125" style="44" customWidth="1"/>
    <col min="6668" max="6668" width="4.26953125" style="44" bestFit="1" customWidth="1"/>
    <col min="6669" max="6669" width="2.6328125" style="44" customWidth="1"/>
    <col min="6670" max="6670" width="4.453125" style="44" bestFit="1" customWidth="1"/>
    <col min="6671" max="6671" width="1.36328125" style="44" customWidth="1"/>
    <col min="6672" max="6672" width="4.08984375" style="44" bestFit="1" customWidth="1"/>
    <col min="6673" max="6673" width="10.90625" style="44" bestFit="1" customWidth="1"/>
    <col min="6674" max="6674" width="4.26953125" style="44" bestFit="1" customWidth="1"/>
    <col min="6675" max="6675" width="1.36328125" style="44" customWidth="1"/>
    <col min="6676" max="6676" width="4.90625" style="44" bestFit="1" customWidth="1"/>
    <col min="6677" max="6677" width="2.6328125" style="44" customWidth="1"/>
    <col min="6678" max="6678" width="4.90625" style="44" bestFit="1" customWidth="1"/>
    <col min="6679" max="6679" width="1.36328125" style="44" customWidth="1"/>
    <col min="6680" max="6680" width="4.36328125" style="44" bestFit="1" customWidth="1"/>
    <col min="6681" max="6681" width="2.26953125" style="44" customWidth="1"/>
    <col min="6682" max="6682" width="4.26953125" style="44" bestFit="1" customWidth="1"/>
    <col min="6683" max="6683" width="1.36328125" style="44" customWidth="1"/>
    <col min="6684" max="6684" width="4.90625" style="44" bestFit="1" customWidth="1"/>
    <col min="6685" max="6685" width="2.6328125" style="44" customWidth="1"/>
    <col min="6686" max="6686" width="4.90625" style="44" bestFit="1" customWidth="1"/>
    <col min="6687" max="6687" width="1.26953125" style="44" customWidth="1"/>
    <col min="6688" max="6688" width="4.26953125" style="44" bestFit="1" customWidth="1"/>
    <col min="6689" max="6689" width="2.6328125" style="44" customWidth="1"/>
    <col min="6690" max="6690" width="4.7265625" style="44" bestFit="1" customWidth="1"/>
    <col min="6691" max="6691" width="1.453125" style="44" customWidth="1"/>
    <col min="6692" max="6692" width="4.26953125" style="44" bestFit="1" customWidth="1"/>
    <col min="6693" max="6693" width="2.6328125" style="44" customWidth="1"/>
    <col min="6694" max="6694" width="3" style="44" customWidth="1"/>
    <col min="6695" max="6695" width="3.36328125" style="44" customWidth="1"/>
    <col min="6696" max="6696" width="1.36328125" style="44" customWidth="1"/>
    <col min="6697" max="6697" width="4.26953125" style="44" bestFit="1" customWidth="1"/>
    <col min="6698" max="6699" width="2.6328125" style="44" customWidth="1"/>
    <col min="6700" max="6700" width="4.7265625" style="44" bestFit="1" customWidth="1"/>
    <col min="6701" max="6701" width="1.36328125" style="44" customWidth="1"/>
    <col min="6702" max="6702" width="4.26953125" style="44" bestFit="1" customWidth="1"/>
    <col min="6703" max="6704" width="2.90625" style="44" customWidth="1"/>
    <col min="6705" max="6705" width="4.26953125" style="44" bestFit="1" customWidth="1"/>
    <col min="6706" max="6706" width="1.36328125" style="44" customWidth="1"/>
    <col min="6707" max="6707" width="4.26953125" style="44" bestFit="1" customWidth="1"/>
    <col min="6708" max="6708" width="2.6328125" style="44" customWidth="1"/>
    <col min="6709" max="6709" width="4.7265625" style="44" bestFit="1" customWidth="1"/>
    <col min="6710" max="6710" width="1.36328125" style="44" customWidth="1"/>
    <col min="6711" max="6711" width="4.90625" style="44" bestFit="1" customWidth="1"/>
    <col min="6712" max="6712" width="2.6328125" style="44" customWidth="1"/>
    <col min="6713" max="6713" width="4.90625" style="44" bestFit="1" customWidth="1"/>
    <col min="6714" max="6714" width="1.6328125" style="44" customWidth="1"/>
    <col min="6715" max="6715" width="4.26953125" style="44" bestFit="1" customWidth="1"/>
    <col min="6716" max="6716" width="2.36328125" style="44" customWidth="1"/>
    <col min="6717" max="6717" width="4.26953125" style="44" bestFit="1" customWidth="1"/>
    <col min="6718" max="6718" width="1.36328125" style="44" customWidth="1"/>
    <col min="6719" max="6719" width="4.90625" style="44" bestFit="1" customWidth="1"/>
    <col min="6720" max="6720" width="2.6328125" style="44" customWidth="1"/>
    <col min="6721" max="6721" width="4.90625" style="44" bestFit="1" customWidth="1"/>
    <col min="6722" max="6722" width="1.36328125" style="44" customWidth="1"/>
    <col min="6723" max="6723" width="4.26953125" style="44" bestFit="1" customWidth="1"/>
    <col min="6724" max="6724" width="10.90625" style="44" bestFit="1" customWidth="1"/>
    <col min="6725" max="6725" width="4.08984375" style="44" bestFit="1" customWidth="1"/>
    <col min="6726" max="6726" width="1.36328125" style="44" customWidth="1"/>
    <col min="6727" max="6727" width="4.26953125" style="44" bestFit="1" customWidth="1"/>
    <col min="6728" max="6728" width="2.453125" style="44" customWidth="1"/>
    <col min="6729" max="6729" width="4.26953125" style="44" bestFit="1" customWidth="1"/>
    <col min="6730" max="6730" width="1.36328125" style="44" customWidth="1"/>
    <col min="6731" max="6731" width="4.08984375" style="44" bestFit="1" customWidth="1"/>
    <col min="6732" max="6732" width="2.36328125" style="44" customWidth="1"/>
    <col min="6733" max="6920" width="9" style="44"/>
    <col min="6921" max="6921" width="2.453125" style="44" customWidth="1"/>
    <col min="6922" max="6922" width="4.08984375" style="44" bestFit="1" customWidth="1"/>
    <col min="6923" max="6923" width="1.36328125" style="44" customWidth="1"/>
    <col min="6924" max="6924" width="4.26953125" style="44" bestFit="1" customWidth="1"/>
    <col min="6925" max="6925" width="2.6328125" style="44" customWidth="1"/>
    <col min="6926" max="6926" width="4.453125" style="44" bestFit="1" customWidth="1"/>
    <col min="6927" max="6927" width="1.36328125" style="44" customWidth="1"/>
    <col min="6928" max="6928" width="4.08984375" style="44" bestFit="1" customWidth="1"/>
    <col min="6929" max="6929" width="10.90625" style="44" bestFit="1" customWidth="1"/>
    <col min="6930" max="6930" width="4.26953125" style="44" bestFit="1" customWidth="1"/>
    <col min="6931" max="6931" width="1.36328125" style="44" customWidth="1"/>
    <col min="6932" max="6932" width="4.90625" style="44" bestFit="1" customWidth="1"/>
    <col min="6933" max="6933" width="2.6328125" style="44" customWidth="1"/>
    <col min="6934" max="6934" width="4.90625" style="44" bestFit="1" customWidth="1"/>
    <col min="6935" max="6935" width="1.36328125" style="44" customWidth="1"/>
    <col min="6936" max="6936" width="4.36328125" style="44" bestFit="1" customWidth="1"/>
    <col min="6937" max="6937" width="2.26953125" style="44" customWidth="1"/>
    <col min="6938" max="6938" width="4.26953125" style="44" bestFit="1" customWidth="1"/>
    <col min="6939" max="6939" width="1.36328125" style="44" customWidth="1"/>
    <col min="6940" max="6940" width="4.90625" style="44" bestFit="1" customWidth="1"/>
    <col min="6941" max="6941" width="2.6328125" style="44" customWidth="1"/>
    <col min="6942" max="6942" width="4.90625" style="44" bestFit="1" customWidth="1"/>
    <col min="6943" max="6943" width="1.26953125" style="44" customWidth="1"/>
    <col min="6944" max="6944" width="4.26953125" style="44" bestFit="1" customWidth="1"/>
    <col min="6945" max="6945" width="2.6328125" style="44" customWidth="1"/>
    <col min="6946" max="6946" width="4.7265625" style="44" bestFit="1" customWidth="1"/>
    <col min="6947" max="6947" width="1.453125" style="44" customWidth="1"/>
    <col min="6948" max="6948" width="4.26953125" style="44" bestFit="1" customWidth="1"/>
    <col min="6949" max="6949" width="2.6328125" style="44" customWidth="1"/>
    <col min="6950" max="6950" width="3" style="44" customWidth="1"/>
    <col min="6951" max="6951" width="3.36328125" style="44" customWidth="1"/>
    <col min="6952" max="6952" width="1.36328125" style="44" customWidth="1"/>
    <col min="6953" max="6953" width="4.26953125" style="44" bestFit="1" customWidth="1"/>
    <col min="6954" max="6955" width="2.6328125" style="44" customWidth="1"/>
    <col min="6956" max="6956" width="4.7265625" style="44" bestFit="1" customWidth="1"/>
    <col min="6957" max="6957" width="1.36328125" style="44" customWidth="1"/>
    <col min="6958" max="6958" width="4.26953125" style="44" bestFit="1" customWidth="1"/>
    <col min="6959" max="6960" width="2.90625" style="44" customWidth="1"/>
    <col min="6961" max="6961" width="4.26953125" style="44" bestFit="1" customWidth="1"/>
    <col min="6962" max="6962" width="1.36328125" style="44" customWidth="1"/>
    <col min="6963" max="6963" width="4.26953125" style="44" bestFit="1" customWidth="1"/>
    <col min="6964" max="6964" width="2.6328125" style="44" customWidth="1"/>
    <col min="6965" max="6965" width="4.7265625" style="44" bestFit="1" customWidth="1"/>
    <col min="6966" max="6966" width="1.36328125" style="44" customWidth="1"/>
    <col min="6967" max="6967" width="4.90625" style="44" bestFit="1" customWidth="1"/>
    <col min="6968" max="6968" width="2.6328125" style="44" customWidth="1"/>
    <col min="6969" max="6969" width="4.90625" style="44" bestFit="1" customWidth="1"/>
    <col min="6970" max="6970" width="1.6328125" style="44" customWidth="1"/>
    <col min="6971" max="6971" width="4.26953125" style="44" bestFit="1" customWidth="1"/>
    <col min="6972" max="6972" width="2.36328125" style="44" customWidth="1"/>
    <col min="6973" max="6973" width="4.26953125" style="44" bestFit="1" customWidth="1"/>
    <col min="6974" max="6974" width="1.36328125" style="44" customWidth="1"/>
    <col min="6975" max="6975" width="4.90625" style="44" bestFit="1" customWidth="1"/>
    <col min="6976" max="6976" width="2.6328125" style="44" customWidth="1"/>
    <col min="6977" max="6977" width="4.90625" style="44" bestFit="1" customWidth="1"/>
    <col min="6978" max="6978" width="1.36328125" style="44" customWidth="1"/>
    <col min="6979" max="6979" width="4.26953125" style="44" bestFit="1" customWidth="1"/>
    <col min="6980" max="6980" width="10.90625" style="44" bestFit="1" customWidth="1"/>
    <col min="6981" max="6981" width="4.08984375" style="44" bestFit="1" customWidth="1"/>
    <col min="6982" max="6982" width="1.36328125" style="44" customWidth="1"/>
    <col min="6983" max="6983" width="4.26953125" style="44" bestFit="1" customWidth="1"/>
    <col min="6984" max="6984" width="2.453125" style="44" customWidth="1"/>
    <col min="6985" max="6985" width="4.26953125" style="44" bestFit="1" customWidth="1"/>
    <col min="6986" max="6986" width="1.36328125" style="44" customWidth="1"/>
    <col min="6987" max="6987" width="4.08984375" style="44" bestFit="1" customWidth="1"/>
    <col min="6988" max="6988" width="2.36328125" style="44" customWidth="1"/>
    <col min="6989" max="7176" width="9" style="44"/>
    <col min="7177" max="7177" width="2.453125" style="44" customWidth="1"/>
    <col min="7178" max="7178" width="4.08984375" style="44" bestFit="1" customWidth="1"/>
    <col min="7179" max="7179" width="1.36328125" style="44" customWidth="1"/>
    <col min="7180" max="7180" width="4.26953125" style="44" bestFit="1" customWidth="1"/>
    <col min="7181" max="7181" width="2.6328125" style="44" customWidth="1"/>
    <col min="7182" max="7182" width="4.453125" style="44" bestFit="1" customWidth="1"/>
    <col min="7183" max="7183" width="1.36328125" style="44" customWidth="1"/>
    <col min="7184" max="7184" width="4.08984375" style="44" bestFit="1" customWidth="1"/>
    <col min="7185" max="7185" width="10.90625" style="44" bestFit="1" customWidth="1"/>
    <col min="7186" max="7186" width="4.26953125" style="44" bestFit="1" customWidth="1"/>
    <col min="7187" max="7187" width="1.36328125" style="44" customWidth="1"/>
    <col min="7188" max="7188" width="4.90625" style="44" bestFit="1" customWidth="1"/>
    <col min="7189" max="7189" width="2.6328125" style="44" customWidth="1"/>
    <col min="7190" max="7190" width="4.90625" style="44" bestFit="1" customWidth="1"/>
    <col min="7191" max="7191" width="1.36328125" style="44" customWidth="1"/>
    <col min="7192" max="7192" width="4.36328125" style="44" bestFit="1" customWidth="1"/>
    <col min="7193" max="7193" width="2.26953125" style="44" customWidth="1"/>
    <col min="7194" max="7194" width="4.26953125" style="44" bestFit="1" customWidth="1"/>
    <col min="7195" max="7195" width="1.36328125" style="44" customWidth="1"/>
    <col min="7196" max="7196" width="4.90625" style="44" bestFit="1" customWidth="1"/>
    <col min="7197" max="7197" width="2.6328125" style="44" customWidth="1"/>
    <col min="7198" max="7198" width="4.90625" style="44" bestFit="1" customWidth="1"/>
    <col min="7199" max="7199" width="1.26953125" style="44" customWidth="1"/>
    <col min="7200" max="7200" width="4.26953125" style="44" bestFit="1" customWidth="1"/>
    <col min="7201" max="7201" width="2.6328125" style="44" customWidth="1"/>
    <col min="7202" max="7202" width="4.7265625" style="44" bestFit="1" customWidth="1"/>
    <col min="7203" max="7203" width="1.453125" style="44" customWidth="1"/>
    <col min="7204" max="7204" width="4.26953125" style="44" bestFit="1" customWidth="1"/>
    <col min="7205" max="7205" width="2.6328125" style="44" customWidth="1"/>
    <col min="7206" max="7206" width="3" style="44" customWidth="1"/>
    <col min="7207" max="7207" width="3.36328125" style="44" customWidth="1"/>
    <col min="7208" max="7208" width="1.36328125" style="44" customWidth="1"/>
    <col min="7209" max="7209" width="4.26953125" style="44" bestFit="1" customWidth="1"/>
    <col min="7210" max="7211" width="2.6328125" style="44" customWidth="1"/>
    <col min="7212" max="7212" width="4.7265625" style="44" bestFit="1" customWidth="1"/>
    <col min="7213" max="7213" width="1.36328125" style="44" customWidth="1"/>
    <col min="7214" max="7214" width="4.26953125" style="44" bestFit="1" customWidth="1"/>
    <col min="7215" max="7216" width="2.90625" style="44" customWidth="1"/>
    <col min="7217" max="7217" width="4.26953125" style="44" bestFit="1" customWidth="1"/>
    <col min="7218" max="7218" width="1.36328125" style="44" customWidth="1"/>
    <col min="7219" max="7219" width="4.26953125" style="44" bestFit="1" customWidth="1"/>
    <col min="7220" max="7220" width="2.6328125" style="44" customWidth="1"/>
    <col min="7221" max="7221" width="4.7265625" style="44" bestFit="1" customWidth="1"/>
    <col min="7222" max="7222" width="1.36328125" style="44" customWidth="1"/>
    <col min="7223" max="7223" width="4.90625" style="44" bestFit="1" customWidth="1"/>
    <col min="7224" max="7224" width="2.6328125" style="44" customWidth="1"/>
    <col min="7225" max="7225" width="4.90625" style="44" bestFit="1" customWidth="1"/>
    <col min="7226" max="7226" width="1.6328125" style="44" customWidth="1"/>
    <col min="7227" max="7227" width="4.26953125" style="44" bestFit="1" customWidth="1"/>
    <col min="7228" max="7228" width="2.36328125" style="44" customWidth="1"/>
    <col min="7229" max="7229" width="4.26953125" style="44" bestFit="1" customWidth="1"/>
    <col min="7230" max="7230" width="1.36328125" style="44" customWidth="1"/>
    <col min="7231" max="7231" width="4.90625" style="44" bestFit="1" customWidth="1"/>
    <col min="7232" max="7232" width="2.6328125" style="44" customWidth="1"/>
    <col min="7233" max="7233" width="4.90625" style="44" bestFit="1" customWidth="1"/>
    <col min="7234" max="7234" width="1.36328125" style="44" customWidth="1"/>
    <col min="7235" max="7235" width="4.26953125" style="44" bestFit="1" customWidth="1"/>
    <col min="7236" max="7236" width="10.90625" style="44" bestFit="1" customWidth="1"/>
    <col min="7237" max="7237" width="4.08984375" style="44" bestFit="1" customWidth="1"/>
    <col min="7238" max="7238" width="1.36328125" style="44" customWidth="1"/>
    <col min="7239" max="7239" width="4.26953125" style="44" bestFit="1" customWidth="1"/>
    <col min="7240" max="7240" width="2.453125" style="44" customWidth="1"/>
    <col min="7241" max="7241" width="4.26953125" style="44" bestFit="1" customWidth="1"/>
    <col min="7242" max="7242" width="1.36328125" style="44" customWidth="1"/>
    <col min="7243" max="7243" width="4.08984375" style="44" bestFit="1" customWidth="1"/>
    <col min="7244" max="7244" width="2.36328125" style="44" customWidth="1"/>
    <col min="7245" max="7432" width="9" style="44"/>
    <col min="7433" max="7433" width="2.453125" style="44" customWidth="1"/>
    <col min="7434" max="7434" width="4.08984375" style="44" bestFit="1" customWidth="1"/>
    <col min="7435" max="7435" width="1.36328125" style="44" customWidth="1"/>
    <col min="7436" max="7436" width="4.26953125" style="44" bestFit="1" customWidth="1"/>
    <col min="7437" max="7437" width="2.6328125" style="44" customWidth="1"/>
    <col min="7438" max="7438" width="4.453125" style="44" bestFit="1" customWidth="1"/>
    <col min="7439" max="7439" width="1.36328125" style="44" customWidth="1"/>
    <col min="7440" max="7440" width="4.08984375" style="44" bestFit="1" customWidth="1"/>
    <col min="7441" max="7441" width="10.90625" style="44" bestFit="1" customWidth="1"/>
    <col min="7442" max="7442" width="4.26953125" style="44" bestFit="1" customWidth="1"/>
    <col min="7443" max="7443" width="1.36328125" style="44" customWidth="1"/>
    <col min="7444" max="7444" width="4.90625" style="44" bestFit="1" customWidth="1"/>
    <col min="7445" max="7445" width="2.6328125" style="44" customWidth="1"/>
    <col min="7446" max="7446" width="4.90625" style="44" bestFit="1" customWidth="1"/>
    <col min="7447" max="7447" width="1.36328125" style="44" customWidth="1"/>
    <col min="7448" max="7448" width="4.36328125" style="44" bestFit="1" customWidth="1"/>
    <col min="7449" max="7449" width="2.26953125" style="44" customWidth="1"/>
    <col min="7450" max="7450" width="4.26953125" style="44" bestFit="1" customWidth="1"/>
    <col min="7451" max="7451" width="1.36328125" style="44" customWidth="1"/>
    <col min="7452" max="7452" width="4.90625" style="44" bestFit="1" customWidth="1"/>
    <col min="7453" max="7453" width="2.6328125" style="44" customWidth="1"/>
    <col min="7454" max="7454" width="4.90625" style="44" bestFit="1" customWidth="1"/>
    <col min="7455" max="7455" width="1.26953125" style="44" customWidth="1"/>
    <col min="7456" max="7456" width="4.26953125" style="44" bestFit="1" customWidth="1"/>
    <col min="7457" max="7457" width="2.6328125" style="44" customWidth="1"/>
    <col min="7458" max="7458" width="4.7265625" style="44" bestFit="1" customWidth="1"/>
    <col min="7459" max="7459" width="1.453125" style="44" customWidth="1"/>
    <col min="7460" max="7460" width="4.26953125" style="44" bestFit="1" customWidth="1"/>
    <col min="7461" max="7461" width="2.6328125" style="44" customWidth="1"/>
    <col min="7462" max="7462" width="3" style="44" customWidth="1"/>
    <col min="7463" max="7463" width="3.36328125" style="44" customWidth="1"/>
    <col min="7464" max="7464" width="1.36328125" style="44" customWidth="1"/>
    <col min="7465" max="7465" width="4.26953125" style="44" bestFit="1" customWidth="1"/>
    <col min="7466" max="7467" width="2.6328125" style="44" customWidth="1"/>
    <col min="7468" max="7468" width="4.7265625" style="44" bestFit="1" customWidth="1"/>
    <col min="7469" max="7469" width="1.36328125" style="44" customWidth="1"/>
    <col min="7470" max="7470" width="4.26953125" style="44" bestFit="1" customWidth="1"/>
    <col min="7471" max="7472" width="2.90625" style="44" customWidth="1"/>
    <col min="7473" max="7473" width="4.26953125" style="44" bestFit="1" customWidth="1"/>
    <col min="7474" max="7474" width="1.36328125" style="44" customWidth="1"/>
    <col min="7475" max="7475" width="4.26953125" style="44" bestFit="1" customWidth="1"/>
    <col min="7476" max="7476" width="2.6328125" style="44" customWidth="1"/>
    <col min="7477" max="7477" width="4.7265625" style="44" bestFit="1" customWidth="1"/>
    <col min="7478" max="7478" width="1.36328125" style="44" customWidth="1"/>
    <col min="7479" max="7479" width="4.90625" style="44" bestFit="1" customWidth="1"/>
    <col min="7480" max="7480" width="2.6328125" style="44" customWidth="1"/>
    <col min="7481" max="7481" width="4.90625" style="44" bestFit="1" customWidth="1"/>
    <col min="7482" max="7482" width="1.6328125" style="44" customWidth="1"/>
    <col min="7483" max="7483" width="4.26953125" style="44" bestFit="1" customWidth="1"/>
    <col min="7484" max="7484" width="2.36328125" style="44" customWidth="1"/>
    <col min="7485" max="7485" width="4.26953125" style="44" bestFit="1" customWidth="1"/>
    <col min="7486" max="7486" width="1.36328125" style="44" customWidth="1"/>
    <col min="7487" max="7487" width="4.90625" style="44" bestFit="1" customWidth="1"/>
    <col min="7488" max="7488" width="2.6328125" style="44" customWidth="1"/>
    <col min="7489" max="7489" width="4.90625" style="44" bestFit="1" customWidth="1"/>
    <col min="7490" max="7490" width="1.36328125" style="44" customWidth="1"/>
    <col min="7491" max="7491" width="4.26953125" style="44" bestFit="1" customWidth="1"/>
    <col min="7492" max="7492" width="10.90625" style="44" bestFit="1" customWidth="1"/>
    <col min="7493" max="7493" width="4.08984375" style="44" bestFit="1" customWidth="1"/>
    <col min="7494" max="7494" width="1.36328125" style="44" customWidth="1"/>
    <col min="7495" max="7495" width="4.26953125" style="44" bestFit="1" customWidth="1"/>
    <col min="7496" max="7496" width="2.453125" style="44" customWidth="1"/>
    <col min="7497" max="7497" width="4.26953125" style="44" bestFit="1" customWidth="1"/>
    <col min="7498" max="7498" width="1.36328125" style="44" customWidth="1"/>
    <col min="7499" max="7499" width="4.08984375" style="44" bestFit="1" customWidth="1"/>
    <col min="7500" max="7500" width="2.36328125" style="44" customWidth="1"/>
    <col min="7501" max="7688" width="9" style="44"/>
    <col min="7689" max="7689" width="2.453125" style="44" customWidth="1"/>
    <col min="7690" max="7690" width="4.08984375" style="44" bestFit="1" customWidth="1"/>
    <col min="7691" max="7691" width="1.36328125" style="44" customWidth="1"/>
    <col min="7692" max="7692" width="4.26953125" style="44" bestFit="1" customWidth="1"/>
    <col min="7693" max="7693" width="2.6328125" style="44" customWidth="1"/>
    <col min="7694" max="7694" width="4.453125" style="44" bestFit="1" customWidth="1"/>
    <col min="7695" max="7695" width="1.36328125" style="44" customWidth="1"/>
    <col min="7696" max="7696" width="4.08984375" style="44" bestFit="1" customWidth="1"/>
    <col min="7697" max="7697" width="10.90625" style="44" bestFit="1" customWidth="1"/>
    <col min="7698" max="7698" width="4.26953125" style="44" bestFit="1" customWidth="1"/>
    <col min="7699" max="7699" width="1.36328125" style="44" customWidth="1"/>
    <col min="7700" max="7700" width="4.90625" style="44" bestFit="1" customWidth="1"/>
    <col min="7701" max="7701" width="2.6328125" style="44" customWidth="1"/>
    <col min="7702" max="7702" width="4.90625" style="44" bestFit="1" customWidth="1"/>
    <col min="7703" max="7703" width="1.36328125" style="44" customWidth="1"/>
    <col min="7704" max="7704" width="4.36328125" style="44" bestFit="1" customWidth="1"/>
    <col min="7705" max="7705" width="2.26953125" style="44" customWidth="1"/>
    <col min="7706" max="7706" width="4.26953125" style="44" bestFit="1" customWidth="1"/>
    <col min="7707" max="7707" width="1.36328125" style="44" customWidth="1"/>
    <col min="7708" max="7708" width="4.90625" style="44" bestFit="1" customWidth="1"/>
    <col min="7709" max="7709" width="2.6328125" style="44" customWidth="1"/>
    <col min="7710" max="7710" width="4.90625" style="44" bestFit="1" customWidth="1"/>
    <col min="7711" max="7711" width="1.26953125" style="44" customWidth="1"/>
    <col min="7712" max="7712" width="4.26953125" style="44" bestFit="1" customWidth="1"/>
    <col min="7713" max="7713" width="2.6328125" style="44" customWidth="1"/>
    <col min="7714" max="7714" width="4.7265625" style="44" bestFit="1" customWidth="1"/>
    <col min="7715" max="7715" width="1.453125" style="44" customWidth="1"/>
    <col min="7716" max="7716" width="4.26953125" style="44" bestFit="1" customWidth="1"/>
    <col min="7717" max="7717" width="2.6328125" style="44" customWidth="1"/>
    <col min="7718" max="7718" width="3" style="44" customWidth="1"/>
    <col min="7719" max="7719" width="3.36328125" style="44" customWidth="1"/>
    <col min="7720" max="7720" width="1.36328125" style="44" customWidth="1"/>
    <col min="7721" max="7721" width="4.26953125" style="44" bestFit="1" customWidth="1"/>
    <col min="7722" max="7723" width="2.6328125" style="44" customWidth="1"/>
    <col min="7724" max="7724" width="4.7265625" style="44" bestFit="1" customWidth="1"/>
    <col min="7725" max="7725" width="1.36328125" style="44" customWidth="1"/>
    <col min="7726" max="7726" width="4.26953125" style="44" bestFit="1" customWidth="1"/>
    <col min="7727" max="7728" width="2.90625" style="44" customWidth="1"/>
    <col min="7729" max="7729" width="4.26953125" style="44" bestFit="1" customWidth="1"/>
    <col min="7730" max="7730" width="1.36328125" style="44" customWidth="1"/>
    <col min="7731" max="7731" width="4.26953125" style="44" bestFit="1" customWidth="1"/>
    <col min="7732" max="7732" width="2.6328125" style="44" customWidth="1"/>
    <col min="7733" max="7733" width="4.7265625" style="44" bestFit="1" customWidth="1"/>
    <col min="7734" max="7734" width="1.36328125" style="44" customWidth="1"/>
    <col min="7735" max="7735" width="4.90625" style="44" bestFit="1" customWidth="1"/>
    <col min="7736" max="7736" width="2.6328125" style="44" customWidth="1"/>
    <col min="7737" max="7737" width="4.90625" style="44" bestFit="1" customWidth="1"/>
    <col min="7738" max="7738" width="1.6328125" style="44" customWidth="1"/>
    <col min="7739" max="7739" width="4.26953125" style="44" bestFit="1" customWidth="1"/>
    <col min="7740" max="7740" width="2.36328125" style="44" customWidth="1"/>
    <col min="7741" max="7741" width="4.26953125" style="44" bestFit="1" customWidth="1"/>
    <col min="7742" max="7742" width="1.36328125" style="44" customWidth="1"/>
    <col min="7743" max="7743" width="4.90625" style="44" bestFit="1" customWidth="1"/>
    <col min="7744" max="7744" width="2.6328125" style="44" customWidth="1"/>
    <col min="7745" max="7745" width="4.90625" style="44" bestFit="1" customWidth="1"/>
    <col min="7746" max="7746" width="1.36328125" style="44" customWidth="1"/>
    <col min="7747" max="7747" width="4.26953125" style="44" bestFit="1" customWidth="1"/>
    <col min="7748" max="7748" width="10.90625" style="44" bestFit="1" customWidth="1"/>
    <col min="7749" max="7749" width="4.08984375" style="44" bestFit="1" customWidth="1"/>
    <col min="7750" max="7750" width="1.36328125" style="44" customWidth="1"/>
    <col min="7751" max="7751" width="4.26953125" style="44" bestFit="1" customWidth="1"/>
    <col min="7752" max="7752" width="2.453125" style="44" customWidth="1"/>
    <col min="7753" max="7753" width="4.26953125" style="44" bestFit="1" customWidth="1"/>
    <col min="7754" max="7754" width="1.36328125" style="44" customWidth="1"/>
    <col min="7755" max="7755" width="4.08984375" style="44" bestFit="1" customWidth="1"/>
    <col min="7756" max="7756" width="2.36328125" style="44" customWidth="1"/>
    <col min="7757" max="7944" width="9" style="44"/>
    <col min="7945" max="7945" width="2.453125" style="44" customWidth="1"/>
    <col min="7946" max="7946" width="4.08984375" style="44" bestFit="1" customWidth="1"/>
    <col min="7947" max="7947" width="1.36328125" style="44" customWidth="1"/>
    <col min="7948" max="7948" width="4.26953125" style="44" bestFit="1" customWidth="1"/>
    <col min="7949" max="7949" width="2.6328125" style="44" customWidth="1"/>
    <col min="7950" max="7950" width="4.453125" style="44" bestFit="1" customWidth="1"/>
    <col min="7951" max="7951" width="1.36328125" style="44" customWidth="1"/>
    <col min="7952" max="7952" width="4.08984375" style="44" bestFit="1" customWidth="1"/>
    <col min="7953" max="7953" width="10.90625" style="44" bestFit="1" customWidth="1"/>
    <col min="7954" max="7954" width="4.26953125" style="44" bestFit="1" customWidth="1"/>
    <col min="7955" max="7955" width="1.36328125" style="44" customWidth="1"/>
    <col min="7956" max="7956" width="4.90625" style="44" bestFit="1" customWidth="1"/>
    <col min="7957" max="7957" width="2.6328125" style="44" customWidth="1"/>
    <col min="7958" max="7958" width="4.90625" style="44" bestFit="1" customWidth="1"/>
    <col min="7959" max="7959" width="1.36328125" style="44" customWidth="1"/>
    <col min="7960" max="7960" width="4.36328125" style="44" bestFit="1" customWidth="1"/>
    <col min="7961" max="7961" width="2.26953125" style="44" customWidth="1"/>
    <col min="7962" max="7962" width="4.26953125" style="44" bestFit="1" customWidth="1"/>
    <col min="7963" max="7963" width="1.36328125" style="44" customWidth="1"/>
    <col min="7964" max="7964" width="4.90625" style="44" bestFit="1" customWidth="1"/>
    <col min="7965" max="7965" width="2.6328125" style="44" customWidth="1"/>
    <col min="7966" max="7966" width="4.90625" style="44" bestFit="1" customWidth="1"/>
    <col min="7967" max="7967" width="1.26953125" style="44" customWidth="1"/>
    <col min="7968" max="7968" width="4.26953125" style="44" bestFit="1" customWidth="1"/>
    <col min="7969" max="7969" width="2.6328125" style="44" customWidth="1"/>
    <col min="7970" max="7970" width="4.7265625" style="44" bestFit="1" customWidth="1"/>
    <col min="7971" max="7971" width="1.453125" style="44" customWidth="1"/>
    <col min="7972" max="7972" width="4.26953125" style="44" bestFit="1" customWidth="1"/>
    <col min="7973" max="7973" width="2.6328125" style="44" customWidth="1"/>
    <col min="7974" max="7974" width="3" style="44" customWidth="1"/>
    <col min="7975" max="7975" width="3.36328125" style="44" customWidth="1"/>
    <col min="7976" max="7976" width="1.36328125" style="44" customWidth="1"/>
    <col min="7977" max="7977" width="4.26953125" style="44" bestFit="1" customWidth="1"/>
    <col min="7978" max="7979" width="2.6328125" style="44" customWidth="1"/>
    <col min="7980" max="7980" width="4.7265625" style="44" bestFit="1" customWidth="1"/>
    <col min="7981" max="7981" width="1.36328125" style="44" customWidth="1"/>
    <col min="7982" max="7982" width="4.26953125" style="44" bestFit="1" customWidth="1"/>
    <col min="7983" max="7984" width="2.90625" style="44" customWidth="1"/>
    <col min="7985" max="7985" width="4.26953125" style="44" bestFit="1" customWidth="1"/>
    <col min="7986" max="7986" width="1.36328125" style="44" customWidth="1"/>
    <col min="7987" max="7987" width="4.26953125" style="44" bestFit="1" customWidth="1"/>
    <col min="7988" max="7988" width="2.6328125" style="44" customWidth="1"/>
    <col min="7989" max="7989" width="4.7265625" style="44" bestFit="1" customWidth="1"/>
    <col min="7990" max="7990" width="1.36328125" style="44" customWidth="1"/>
    <col min="7991" max="7991" width="4.90625" style="44" bestFit="1" customWidth="1"/>
    <col min="7992" max="7992" width="2.6328125" style="44" customWidth="1"/>
    <col min="7993" max="7993" width="4.90625" style="44" bestFit="1" customWidth="1"/>
    <col min="7994" max="7994" width="1.6328125" style="44" customWidth="1"/>
    <col min="7995" max="7995" width="4.26953125" style="44" bestFit="1" customWidth="1"/>
    <col min="7996" max="7996" width="2.36328125" style="44" customWidth="1"/>
    <col min="7997" max="7997" width="4.26953125" style="44" bestFit="1" customWidth="1"/>
    <col min="7998" max="7998" width="1.36328125" style="44" customWidth="1"/>
    <col min="7999" max="7999" width="4.90625" style="44" bestFit="1" customWidth="1"/>
    <col min="8000" max="8000" width="2.6328125" style="44" customWidth="1"/>
    <col min="8001" max="8001" width="4.90625" style="44" bestFit="1" customWidth="1"/>
    <col min="8002" max="8002" width="1.36328125" style="44" customWidth="1"/>
    <col min="8003" max="8003" width="4.26953125" style="44" bestFit="1" customWidth="1"/>
    <col min="8004" max="8004" width="10.90625" style="44" bestFit="1" customWidth="1"/>
    <col min="8005" max="8005" width="4.08984375" style="44" bestFit="1" customWidth="1"/>
    <col min="8006" max="8006" width="1.36328125" style="44" customWidth="1"/>
    <col min="8007" max="8007" width="4.26953125" style="44" bestFit="1" customWidth="1"/>
    <col min="8008" max="8008" width="2.453125" style="44" customWidth="1"/>
    <col min="8009" max="8009" width="4.26953125" style="44" bestFit="1" customWidth="1"/>
    <col min="8010" max="8010" width="1.36328125" style="44" customWidth="1"/>
    <col min="8011" max="8011" width="4.08984375" style="44" bestFit="1" customWidth="1"/>
    <col min="8012" max="8012" width="2.36328125" style="44" customWidth="1"/>
    <col min="8013" max="8200" width="9" style="44"/>
    <col min="8201" max="8201" width="2.453125" style="44" customWidth="1"/>
    <col min="8202" max="8202" width="4.08984375" style="44" bestFit="1" customWidth="1"/>
    <col min="8203" max="8203" width="1.36328125" style="44" customWidth="1"/>
    <col min="8204" max="8204" width="4.26953125" style="44" bestFit="1" customWidth="1"/>
    <col min="8205" max="8205" width="2.6328125" style="44" customWidth="1"/>
    <col min="8206" max="8206" width="4.453125" style="44" bestFit="1" customWidth="1"/>
    <col min="8207" max="8207" width="1.36328125" style="44" customWidth="1"/>
    <col min="8208" max="8208" width="4.08984375" style="44" bestFit="1" customWidth="1"/>
    <col min="8209" max="8209" width="10.90625" style="44" bestFit="1" customWidth="1"/>
    <col min="8210" max="8210" width="4.26953125" style="44" bestFit="1" customWidth="1"/>
    <col min="8211" max="8211" width="1.36328125" style="44" customWidth="1"/>
    <col min="8212" max="8212" width="4.90625" style="44" bestFit="1" customWidth="1"/>
    <col min="8213" max="8213" width="2.6328125" style="44" customWidth="1"/>
    <col min="8214" max="8214" width="4.90625" style="44" bestFit="1" customWidth="1"/>
    <col min="8215" max="8215" width="1.36328125" style="44" customWidth="1"/>
    <col min="8216" max="8216" width="4.36328125" style="44" bestFit="1" customWidth="1"/>
    <col min="8217" max="8217" width="2.26953125" style="44" customWidth="1"/>
    <col min="8218" max="8218" width="4.26953125" style="44" bestFit="1" customWidth="1"/>
    <col min="8219" max="8219" width="1.36328125" style="44" customWidth="1"/>
    <col min="8220" max="8220" width="4.90625" style="44" bestFit="1" customWidth="1"/>
    <col min="8221" max="8221" width="2.6328125" style="44" customWidth="1"/>
    <col min="8222" max="8222" width="4.90625" style="44" bestFit="1" customWidth="1"/>
    <col min="8223" max="8223" width="1.26953125" style="44" customWidth="1"/>
    <col min="8224" max="8224" width="4.26953125" style="44" bestFit="1" customWidth="1"/>
    <col min="8225" max="8225" width="2.6328125" style="44" customWidth="1"/>
    <col min="8226" max="8226" width="4.7265625" style="44" bestFit="1" customWidth="1"/>
    <col min="8227" max="8227" width="1.453125" style="44" customWidth="1"/>
    <col min="8228" max="8228" width="4.26953125" style="44" bestFit="1" customWidth="1"/>
    <col min="8229" max="8229" width="2.6328125" style="44" customWidth="1"/>
    <col min="8230" max="8230" width="3" style="44" customWidth="1"/>
    <col min="8231" max="8231" width="3.36328125" style="44" customWidth="1"/>
    <col min="8232" max="8232" width="1.36328125" style="44" customWidth="1"/>
    <col min="8233" max="8233" width="4.26953125" style="44" bestFit="1" customWidth="1"/>
    <col min="8234" max="8235" width="2.6328125" style="44" customWidth="1"/>
    <col min="8236" max="8236" width="4.7265625" style="44" bestFit="1" customWidth="1"/>
    <col min="8237" max="8237" width="1.36328125" style="44" customWidth="1"/>
    <col min="8238" max="8238" width="4.26953125" style="44" bestFit="1" customWidth="1"/>
    <col min="8239" max="8240" width="2.90625" style="44" customWidth="1"/>
    <col min="8241" max="8241" width="4.26953125" style="44" bestFit="1" customWidth="1"/>
    <col min="8242" max="8242" width="1.36328125" style="44" customWidth="1"/>
    <col min="8243" max="8243" width="4.26953125" style="44" bestFit="1" customWidth="1"/>
    <col min="8244" max="8244" width="2.6328125" style="44" customWidth="1"/>
    <col min="8245" max="8245" width="4.7265625" style="44" bestFit="1" customWidth="1"/>
    <col min="8246" max="8246" width="1.36328125" style="44" customWidth="1"/>
    <col min="8247" max="8247" width="4.90625" style="44" bestFit="1" customWidth="1"/>
    <col min="8248" max="8248" width="2.6328125" style="44" customWidth="1"/>
    <col min="8249" max="8249" width="4.90625" style="44" bestFit="1" customWidth="1"/>
    <col min="8250" max="8250" width="1.6328125" style="44" customWidth="1"/>
    <col min="8251" max="8251" width="4.26953125" style="44" bestFit="1" customWidth="1"/>
    <col min="8252" max="8252" width="2.36328125" style="44" customWidth="1"/>
    <col min="8253" max="8253" width="4.26953125" style="44" bestFit="1" customWidth="1"/>
    <col min="8254" max="8254" width="1.36328125" style="44" customWidth="1"/>
    <col min="8255" max="8255" width="4.90625" style="44" bestFit="1" customWidth="1"/>
    <col min="8256" max="8256" width="2.6328125" style="44" customWidth="1"/>
    <col min="8257" max="8257" width="4.90625" style="44" bestFit="1" customWidth="1"/>
    <col min="8258" max="8258" width="1.36328125" style="44" customWidth="1"/>
    <col min="8259" max="8259" width="4.26953125" style="44" bestFit="1" customWidth="1"/>
    <col min="8260" max="8260" width="10.90625" style="44" bestFit="1" customWidth="1"/>
    <col min="8261" max="8261" width="4.08984375" style="44" bestFit="1" customWidth="1"/>
    <col min="8262" max="8262" width="1.36328125" style="44" customWidth="1"/>
    <col min="8263" max="8263" width="4.26953125" style="44" bestFit="1" customWidth="1"/>
    <col min="8264" max="8264" width="2.453125" style="44" customWidth="1"/>
    <col min="8265" max="8265" width="4.26953125" style="44" bestFit="1" customWidth="1"/>
    <col min="8266" max="8266" width="1.36328125" style="44" customWidth="1"/>
    <col min="8267" max="8267" width="4.08984375" style="44" bestFit="1" customWidth="1"/>
    <col min="8268" max="8268" width="2.36328125" style="44" customWidth="1"/>
    <col min="8269" max="8456" width="9" style="44"/>
    <col min="8457" max="8457" width="2.453125" style="44" customWidth="1"/>
    <col min="8458" max="8458" width="4.08984375" style="44" bestFit="1" customWidth="1"/>
    <col min="8459" max="8459" width="1.36328125" style="44" customWidth="1"/>
    <col min="8460" max="8460" width="4.26953125" style="44" bestFit="1" customWidth="1"/>
    <col min="8461" max="8461" width="2.6328125" style="44" customWidth="1"/>
    <col min="8462" max="8462" width="4.453125" style="44" bestFit="1" customWidth="1"/>
    <col min="8463" max="8463" width="1.36328125" style="44" customWidth="1"/>
    <col min="8464" max="8464" width="4.08984375" style="44" bestFit="1" customWidth="1"/>
    <col min="8465" max="8465" width="10.90625" style="44" bestFit="1" customWidth="1"/>
    <col min="8466" max="8466" width="4.26953125" style="44" bestFit="1" customWidth="1"/>
    <col min="8467" max="8467" width="1.36328125" style="44" customWidth="1"/>
    <col min="8468" max="8468" width="4.90625" style="44" bestFit="1" customWidth="1"/>
    <col min="8469" max="8469" width="2.6328125" style="44" customWidth="1"/>
    <col min="8470" max="8470" width="4.90625" style="44" bestFit="1" customWidth="1"/>
    <col min="8471" max="8471" width="1.36328125" style="44" customWidth="1"/>
    <col min="8472" max="8472" width="4.36328125" style="44" bestFit="1" customWidth="1"/>
    <col min="8473" max="8473" width="2.26953125" style="44" customWidth="1"/>
    <col min="8474" max="8474" width="4.26953125" style="44" bestFit="1" customWidth="1"/>
    <col min="8475" max="8475" width="1.36328125" style="44" customWidth="1"/>
    <col min="8476" max="8476" width="4.90625" style="44" bestFit="1" customWidth="1"/>
    <col min="8477" max="8477" width="2.6328125" style="44" customWidth="1"/>
    <col min="8478" max="8478" width="4.90625" style="44" bestFit="1" customWidth="1"/>
    <col min="8479" max="8479" width="1.26953125" style="44" customWidth="1"/>
    <col min="8480" max="8480" width="4.26953125" style="44" bestFit="1" customWidth="1"/>
    <col min="8481" max="8481" width="2.6328125" style="44" customWidth="1"/>
    <col min="8482" max="8482" width="4.7265625" style="44" bestFit="1" customWidth="1"/>
    <col min="8483" max="8483" width="1.453125" style="44" customWidth="1"/>
    <col min="8484" max="8484" width="4.26953125" style="44" bestFit="1" customWidth="1"/>
    <col min="8485" max="8485" width="2.6328125" style="44" customWidth="1"/>
    <col min="8486" max="8486" width="3" style="44" customWidth="1"/>
    <col min="8487" max="8487" width="3.36328125" style="44" customWidth="1"/>
    <col min="8488" max="8488" width="1.36328125" style="44" customWidth="1"/>
    <col min="8489" max="8489" width="4.26953125" style="44" bestFit="1" customWidth="1"/>
    <col min="8490" max="8491" width="2.6328125" style="44" customWidth="1"/>
    <col min="8492" max="8492" width="4.7265625" style="44" bestFit="1" customWidth="1"/>
    <col min="8493" max="8493" width="1.36328125" style="44" customWidth="1"/>
    <col min="8494" max="8494" width="4.26953125" style="44" bestFit="1" customWidth="1"/>
    <col min="8495" max="8496" width="2.90625" style="44" customWidth="1"/>
    <col min="8497" max="8497" width="4.26953125" style="44" bestFit="1" customWidth="1"/>
    <col min="8498" max="8498" width="1.36328125" style="44" customWidth="1"/>
    <col min="8499" max="8499" width="4.26953125" style="44" bestFit="1" customWidth="1"/>
    <col min="8500" max="8500" width="2.6328125" style="44" customWidth="1"/>
    <col min="8501" max="8501" width="4.7265625" style="44" bestFit="1" customWidth="1"/>
    <col min="8502" max="8502" width="1.36328125" style="44" customWidth="1"/>
    <col min="8503" max="8503" width="4.90625" style="44" bestFit="1" customWidth="1"/>
    <col min="8504" max="8504" width="2.6328125" style="44" customWidth="1"/>
    <col min="8505" max="8505" width="4.90625" style="44" bestFit="1" customWidth="1"/>
    <col min="8506" max="8506" width="1.6328125" style="44" customWidth="1"/>
    <col min="8507" max="8507" width="4.26953125" style="44" bestFit="1" customWidth="1"/>
    <col min="8508" max="8508" width="2.36328125" style="44" customWidth="1"/>
    <col min="8509" max="8509" width="4.26953125" style="44" bestFit="1" customWidth="1"/>
    <col min="8510" max="8510" width="1.36328125" style="44" customWidth="1"/>
    <col min="8511" max="8511" width="4.90625" style="44" bestFit="1" customWidth="1"/>
    <col min="8512" max="8512" width="2.6328125" style="44" customWidth="1"/>
    <col min="8513" max="8513" width="4.90625" style="44" bestFit="1" customWidth="1"/>
    <col min="8514" max="8514" width="1.36328125" style="44" customWidth="1"/>
    <col min="8515" max="8515" width="4.26953125" style="44" bestFit="1" customWidth="1"/>
    <col min="8516" max="8516" width="10.90625" style="44" bestFit="1" customWidth="1"/>
    <col min="8517" max="8517" width="4.08984375" style="44" bestFit="1" customWidth="1"/>
    <col min="8518" max="8518" width="1.36328125" style="44" customWidth="1"/>
    <col min="8519" max="8519" width="4.26953125" style="44" bestFit="1" customWidth="1"/>
    <col min="8520" max="8520" width="2.453125" style="44" customWidth="1"/>
    <col min="8521" max="8521" width="4.26953125" style="44" bestFit="1" customWidth="1"/>
    <col min="8522" max="8522" width="1.36328125" style="44" customWidth="1"/>
    <col min="8523" max="8523" width="4.08984375" style="44" bestFit="1" customWidth="1"/>
    <col min="8524" max="8524" width="2.36328125" style="44" customWidth="1"/>
    <col min="8525" max="8712" width="9" style="44"/>
    <col min="8713" max="8713" width="2.453125" style="44" customWidth="1"/>
    <col min="8714" max="8714" width="4.08984375" style="44" bestFit="1" customWidth="1"/>
    <col min="8715" max="8715" width="1.36328125" style="44" customWidth="1"/>
    <col min="8716" max="8716" width="4.26953125" style="44" bestFit="1" customWidth="1"/>
    <col min="8717" max="8717" width="2.6328125" style="44" customWidth="1"/>
    <col min="8718" max="8718" width="4.453125" style="44" bestFit="1" customWidth="1"/>
    <col min="8719" max="8719" width="1.36328125" style="44" customWidth="1"/>
    <col min="8720" max="8720" width="4.08984375" style="44" bestFit="1" customWidth="1"/>
    <col min="8721" max="8721" width="10.90625" style="44" bestFit="1" customWidth="1"/>
    <col min="8722" max="8722" width="4.26953125" style="44" bestFit="1" customWidth="1"/>
    <col min="8723" max="8723" width="1.36328125" style="44" customWidth="1"/>
    <col min="8724" max="8724" width="4.90625" style="44" bestFit="1" customWidth="1"/>
    <col min="8725" max="8725" width="2.6328125" style="44" customWidth="1"/>
    <col min="8726" max="8726" width="4.90625" style="44" bestFit="1" customWidth="1"/>
    <col min="8727" max="8727" width="1.36328125" style="44" customWidth="1"/>
    <col min="8728" max="8728" width="4.36328125" style="44" bestFit="1" customWidth="1"/>
    <col min="8729" max="8729" width="2.26953125" style="44" customWidth="1"/>
    <col min="8730" max="8730" width="4.26953125" style="44" bestFit="1" customWidth="1"/>
    <col min="8731" max="8731" width="1.36328125" style="44" customWidth="1"/>
    <col min="8732" max="8732" width="4.90625" style="44" bestFit="1" customWidth="1"/>
    <col min="8733" max="8733" width="2.6328125" style="44" customWidth="1"/>
    <col min="8734" max="8734" width="4.90625" style="44" bestFit="1" customWidth="1"/>
    <col min="8735" max="8735" width="1.26953125" style="44" customWidth="1"/>
    <col min="8736" max="8736" width="4.26953125" style="44" bestFit="1" customWidth="1"/>
    <col min="8737" max="8737" width="2.6328125" style="44" customWidth="1"/>
    <col min="8738" max="8738" width="4.7265625" style="44" bestFit="1" customWidth="1"/>
    <col min="8739" max="8739" width="1.453125" style="44" customWidth="1"/>
    <col min="8740" max="8740" width="4.26953125" style="44" bestFit="1" customWidth="1"/>
    <col min="8741" max="8741" width="2.6328125" style="44" customWidth="1"/>
    <col min="8742" max="8742" width="3" style="44" customWidth="1"/>
    <col min="8743" max="8743" width="3.36328125" style="44" customWidth="1"/>
    <col min="8744" max="8744" width="1.36328125" style="44" customWidth="1"/>
    <col min="8745" max="8745" width="4.26953125" style="44" bestFit="1" customWidth="1"/>
    <col min="8746" max="8747" width="2.6328125" style="44" customWidth="1"/>
    <col min="8748" max="8748" width="4.7265625" style="44" bestFit="1" customWidth="1"/>
    <col min="8749" max="8749" width="1.36328125" style="44" customWidth="1"/>
    <col min="8750" max="8750" width="4.26953125" style="44" bestFit="1" customWidth="1"/>
    <col min="8751" max="8752" width="2.90625" style="44" customWidth="1"/>
    <col min="8753" max="8753" width="4.26953125" style="44" bestFit="1" customWidth="1"/>
    <col min="8754" max="8754" width="1.36328125" style="44" customWidth="1"/>
    <col min="8755" max="8755" width="4.26953125" style="44" bestFit="1" customWidth="1"/>
    <col min="8756" max="8756" width="2.6328125" style="44" customWidth="1"/>
    <col min="8757" max="8757" width="4.7265625" style="44" bestFit="1" customWidth="1"/>
    <col min="8758" max="8758" width="1.36328125" style="44" customWidth="1"/>
    <col min="8759" max="8759" width="4.90625" style="44" bestFit="1" customWidth="1"/>
    <col min="8760" max="8760" width="2.6328125" style="44" customWidth="1"/>
    <col min="8761" max="8761" width="4.90625" style="44" bestFit="1" customWidth="1"/>
    <col min="8762" max="8762" width="1.6328125" style="44" customWidth="1"/>
    <col min="8763" max="8763" width="4.26953125" style="44" bestFit="1" customWidth="1"/>
    <col min="8764" max="8764" width="2.36328125" style="44" customWidth="1"/>
    <col min="8765" max="8765" width="4.26953125" style="44" bestFit="1" customWidth="1"/>
    <col min="8766" max="8766" width="1.36328125" style="44" customWidth="1"/>
    <col min="8767" max="8767" width="4.90625" style="44" bestFit="1" customWidth="1"/>
    <col min="8768" max="8768" width="2.6328125" style="44" customWidth="1"/>
    <col min="8769" max="8769" width="4.90625" style="44" bestFit="1" customWidth="1"/>
    <col min="8770" max="8770" width="1.36328125" style="44" customWidth="1"/>
    <col min="8771" max="8771" width="4.26953125" style="44" bestFit="1" customWidth="1"/>
    <col min="8772" max="8772" width="10.90625" style="44" bestFit="1" customWidth="1"/>
    <col min="8773" max="8773" width="4.08984375" style="44" bestFit="1" customWidth="1"/>
    <col min="8774" max="8774" width="1.36328125" style="44" customWidth="1"/>
    <col min="8775" max="8775" width="4.26953125" style="44" bestFit="1" customWidth="1"/>
    <col min="8776" max="8776" width="2.453125" style="44" customWidth="1"/>
    <col min="8777" max="8777" width="4.26953125" style="44" bestFit="1" customWidth="1"/>
    <col min="8778" max="8778" width="1.36328125" style="44" customWidth="1"/>
    <col min="8779" max="8779" width="4.08984375" style="44" bestFit="1" customWidth="1"/>
    <col min="8780" max="8780" width="2.36328125" style="44" customWidth="1"/>
    <col min="8781" max="8968" width="9" style="44"/>
    <col min="8969" max="8969" width="2.453125" style="44" customWidth="1"/>
    <col min="8970" max="8970" width="4.08984375" style="44" bestFit="1" customWidth="1"/>
    <col min="8971" max="8971" width="1.36328125" style="44" customWidth="1"/>
    <col min="8972" max="8972" width="4.26953125" style="44" bestFit="1" customWidth="1"/>
    <col min="8973" max="8973" width="2.6328125" style="44" customWidth="1"/>
    <col min="8974" max="8974" width="4.453125" style="44" bestFit="1" customWidth="1"/>
    <col min="8975" max="8975" width="1.36328125" style="44" customWidth="1"/>
    <col min="8976" max="8976" width="4.08984375" style="44" bestFit="1" customWidth="1"/>
    <col min="8977" max="8977" width="10.90625" style="44" bestFit="1" customWidth="1"/>
    <col min="8978" max="8978" width="4.26953125" style="44" bestFit="1" customWidth="1"/>
    <col min="8979" max="8979" width="1.36328125" style="44" customWidth="1"/>
    <col min="8980" max="8980" width="4.90625" style="44" bestFit="1" customWidth="1"/>
    <col min="8981" max="8981" width="2.6328125" style="44" customWidth="1"/>
    <col min="8982" max="8982" width="4.90625" style="44" bestFit="1" customWidth="1"/>
    <col min="8983" max="8983" width="1.36328125" style="44" customWidth="1"/>
    <col min="8984" max="8984" width="4.36328125" style="44" bestFit="1" customWidth="1"/>
    <col min="8985" max="8985" width="2.26953125" style="44" customWidth="1"/>
    <col min="8986" max="8986" width="4.26953125" style="44" bestFit="1" customWidth="1"/>
    <col min="8987" max="8987" width="1.36328125" style="44" customWidth="1"/>
    <col min="8988" max="8988" width="4.90625" style="44" bestFit="1" customWidth="1"/>
    <col min="8989" max="8989" width="2.6328125" style="44" customWidth="1"/>
    <col min="8990" max="8990" width="4.90625" style="44" bestFit="1" customWidth="1"/>
    <col min="8991" max="8991" width="1.26953125" style="44" customWidth="1"/>
    <col min="8992" max="8992" width="4.26953125" style="44" bestFit="1" customWidth="1"/>
    <col min="8993" max="8993" width="2.6328125" style="44" customWidth="1"/>
    <col min="8994" max="8994" width="4.7265625" style="44" bestFit="1" customWidth="1"/>
    <col min="8995" max="8995" width="1.453125" style="44" customWidth="1"/>
    <col min="8996" max="8996" width="4.26953125" style="44" bestFit="1" customWidth="1"/>
    <col min="8997" max="8997" width="2.6328125" style="44" customWidth="1"/>
    <col min="8998" max="8998" width="3" style="44" customWidth="1"/>
    <col min="8999" max="8999" width="3.36328125" style="44" customWidth="1"/>
    <col min="9000" max="9000" width="1.36328125" style="44" customWidth="1"/>
    <col min="9001" max="9001" width="4.26953125" style="44" bestFit="1" customWidth="1"/>
    <col min="9002" max="9003" width="2.6328125" style="44" customWidth="1"/>
    <col min="9004" max="9004" width="4.7265625" style="44" bestFit="1" customWidth="1"/>
    <col min="9005" max="9005" width="1.36328125" style="44" customWidth="1"/>
    <col min="9006" max="9006" width="4.26953125" style="44" bestFit="1" customWidth="1"/>
    <col min="9007" max="9008" width="2.90625" style="44" customWidth="1"/>
    <col min="9009" max="9009" width="4.26953125" style="44" bestFit="1" customWidth="1"/>
    <col min="9010" max="9010" width="1.36328125" style="44" customWidth="1"/>
    <col min="9011" max="9011" width="4.26953125" style="44" bestFit="1" customWidth="1"/>
    <col min="9012" max="9012" width="2.6328125" style="44" customWidth="1"/>
    <col min="9013" max="9013" width="4.7265625" style="44" bestFit="1" customWidth="1"/>
    <col min="9014" max="9014" width="1.36328125" style="44" customWidth="1"/>
    <col min="9015" max="9015" width="4.90625" style="44" bestFit="1" customWidth="1"/>
    <col min="9016" max="9016" width="2.6328125" style="44" customWidth="1"/>
    <col min="9017" max="9017" width="4.90625" style="44" bestFit="1" customWidth="1"/>
    <col min="9018" max="9018" width="1.6328125" style="44" customWidth="1"/>
    <col min="9019" max="9019" width="4.26953125" style="44" bestFit="1" customWidth="1"/>
    <col min="9020" max="9020" width="2.36328125" style="44" customWidth="1"/>
    <col min="9021" max="9021" width="4.26953125" style="44" bestFit="1" customWidth="1"/>
    <col min="9022" max="9022" width="1.36328125" style="44" customWidth="1"/>
    <col min="9023" max="9023" width="4.90625" style="44" bestFit="1" customWidth="1"/>
    <col min="9024" max="9024" width="2.6328125" style="44" customWidth="1"/>
    <col min="9025" max="9025" width="4.90625" style="44" bestFit="1" customWidth="1"/>
    <col min="9026" max="9026" width="1.36328125" style="44" customWidth="1"/>
    <col min="9027" max="9027" width="4.26953125" style="44" bestFit="1" customWidth="1"/>
    <col min="9028" max="9028" width="10.90625" style="44" bestFit="1" customWidth="1"/>
    <col min="9029" max="9029" width="4.08984375" style="44" bestFit="1" customWidth="1"/>
    <col min="9030" max="9030" width="1.36328125" style="44" customWidth="1"/>
    <col min="9031" max="9031" width="4.26953125" style="44" bestFit="1" customWidth="1"/>
    <col min="9032" max="9032" width="2.453125" style="44" customWidth="1"/>
    <col min="9033" max="9033" width="4.26953125" style="44" bestFit="1" customWidth="1"/>
    <col min="9034" max="9034" width="1.36328125" style="44" customWidth="1"/>
    <col min="9035" max="9035" width="4.08984375" style="44" bestFit="1" customWidth="1"/>
    <col min="9036" max="9036" width="2.36328125" style="44" customWidth="1"/>
    <col min="9037" max="9224" width="9" style="44"/>
    <col min="9225" max="9225" width="2.453125" style="44" customWidth="1"/>
    <col min="9226" max="9226" width="4.08984375" style="44" bestFit="1" customWidth="1"/>
    <col min="9227" max="9227" width="1.36328125" style="44" customWidth="1"/>
    <col min="9228" max="9228" width="4.26953125" style="44" bestFit="1" customWidth="1"/>
    <col min="9229" max="9229" width="2.6328125" style="44" customWidth="1"/>
    <col min="9230" max="9230" width="4.453125" style="44" bestFit="1" customWidth="1"/>
    <col min="9231" max="9231" width="1.36328125" style="44" customWidth="1"/>
    <col min="9232" max="9232" width="4.08984375" style="44" bestFit="1" customWidth="1"/>
    <col min="9233" max="9233" width="10.90625" style="44" bestFit="1" customWidth="1"/>
    <col min="9234" max="9234" width="4.26953125" style="44" bestFit="1" customWidth="1"/>
    <col min="9235" max="9235" width="1.36328125" style="44" customWidth="1"/>
    <col min="9236" max="9236" width="4.90625" style="44" bestFit="1" customWidth="1"/>
    <col min="9237" max="9237" width="2.6328125" style="44" customWidth="1"/>
    <col min="9238" max="9238" width="4.90625" style="44" bestFit="1" customWidth="1"/>
    <col min="9239" max="9239" width="1.36328125" style="44" customWidth="1"/>
    <col min="9240" max="9240" width="4.36328125" style="44" bestFit="1" customWidth="1"/>
    <col min="9241" max="9241" width="2.26953125" style="44" customWidth="1"/>
    <col min="9242" max="9242" width="4.26953125" style="44" bestFit="1" customWidth="1"/>
    <col min="9243" max="9243" width="1.36328125" style="44" customWidth="1"/>
    <col min="9244" max="9244" width="4.90625" style="44" bestFit="1" customWidth="1"/>
    <col min="9245" max="9245" width="2.6328125" style="44" customWidth="1"/>
    <col min="9246" max="9246" width="4.90625" style="44" bestFit="1" customWidth="1"/>
    <col min="9247" max="9247" width="1.26953125" style="44" customWidth="1"/>
    <col min="9248" max="9248" width="4.26953125" style="44" bestFit="1" customWidth="1"/>
    <col min="9249" max="9249" width="2.6328125" style="44" customWidth="1"/>
    <col min="9250" max="9250" width="4.7265625" style="44" bestFit="1" customWidth="1"/>
    <col min="9251" max="9251" width="1.453125" style="44" customWidth="1"/>
    <col min="9252" max="9252" width="4.26953125" style="44" bestFit="1" customWidth="1"/>
    <col min="9253" max="9253" width="2.6328125" style="44" customWidth="1"/>
    <col min="9254" max="9254" width="3" style="44" customWidth="1"/>
    <col min="9255" max="9255" width="3.36328125" style="44" customWidth="1"/>
    <col min="9256" max="9256" width="1.36328125" style="44" customWidth="1"/>
    <col min="9257" max="9257" width="4.26953125" style="44" bestFit="1" customWidth="1"/>
    <col min="9258" max="9259" width="2.6328125" style="44" customWidth="1"/>
    <col min="9260" max="9260" width="4.7265625" style="44" bestFit="1" customWidth="1"/>
    <col min="9261" max="9261" width="1.36328125" style="44" customWidth="1"/>
    <col min="9262" max="9262" width="4.26953125" style="44" bestFit="1" customWidth="1"/>
    <col min="9263" max="9264" width="2.90625" style="44" customWidth="1"/>
    <col min="9265" max="9265" width="4.26953125" style="44" bestFit="1" customWidth="1"/>
    <col min="9266" max="9266" width="1.36328125" style="44" customWidth="1"/>
    <col min="9267" max="9267" width="4.26953125" style="44" bestFit="1" customWidth="1"/>
    <col min="9268" max="9268" width="2.6328125" style="44" customWidth="1"/>
    <col min="9269" max="9269" width="4.7265625" style="44" bestFit="1" customWidth="1"/>
    <col min="9270" max="9270" width="1.36328125" style="44" customWidth="1"/>
    <col min="9271" max="9271" width="4.90625" style="44" bestFit="1" customWidth="1"/>
    <col min="9272" max="9272" width="2.6328125" style="44" customWidth="1"/>
    <col min="9273" max="9273" width="4.90625" style="44" bestFit="1" customWidth="1"/>
    <col min="9274" max="9274" width="1.6328125" style="44" customWidth="1"/>
    <col min="9275" max="9275" width="4.26953125" style="44" bestFit="1" customWidth="1"/>
    <col min="9276" max="9276" width="2.36328125" style="44" customWidth="1"/>
    <col min="9277" max="9277" width="4.26953125" style="44" bestFit="1" customWidth="1"/>
    <col min="9278" max="9278" width="1.36328125" style="44" customWidth="1"/>
    <col min="9279" max="9279" width="4.90625" style="44" bestFit="1" customWidth="1"/>
    <col min="9280" max="9280" width="2.6328125" style="44" customWidth="1"/>
    <col min="9281" max="9281" width="4.90625" style="44" bestFit="1" customWidth="1"/>
    <col min="9282" max="9282" width="1.36328125" style="44" customWidth="1"/>
    <col min="9283" max="9283" width="4.26953125" style="44" bestFit="1" customWidth="1"/>
    <col min="9284" max="9284" width="10.90625" style="44" bestFit="1" customWidth="1"/>
    <col min="9285" max="9285" width="4.08984375" style="44" bestFit="1" customWidth="1"/>
    <col min="9286" max="9286" width="1.36328125" style="44" customWidth="1"/>
    <col min="9287" max="9287" width="4.26953125" style="44" bestFit="1" customWidth="1"/>
    <col min="9288" max="9288" width="2.453125" style="44" customWidth="1"/>
    <col min="9289" max="9289" width="4.26953125" style="44" bestFit="1" customWidth="1"/>
    <col min="9290" max="9290" width="1.36328125" style="44" customWidth="1"/>
    <col min="9291" max="9291" width="4.08984375" style="44" bestFit="1" customWidth="1"/>
    <col min="9292" max="9292" width="2.36328125" style="44" customWidth="1"/>
    <col min="9293" max="9480" width="9" style="44"/>
    <col min="9481" max="9481" width="2.453125" style="44" customWidth="1"/>
    <col min="9482" max="9482" width="4.08984375" style="44" bestFit="1" customWidth="1"/>
    <col min="9483" max="9483" width="1.36328125" style="44" customWidth="1"/>
    <col min="9484" max="9484" width="4.26953125" style="44" bestFit="1" customWidth="1"/>
    <col min="9485" max="9485" width="2.6328125" style="44" customWidth="1"/>
    <col min="9486" max="9486" width="4.453125" style="44" bestFit="1" customWidth="1"/>
    <col min="9487" max="9487" width="1.36328125" style="44" customWidth="1"/>
    <col min="9488" max="9488" width="4.08984375" style="44" bestFit="1" customWidth="1"/>
    <col min="9489" max="9489" width="10.90625" style="44" bestFit="1" customWidth="1"/>
    <col min="9490" max="9490" width="4.26953125" style="44" bestFit="1" customWidth="1"/>
    <col min="9491" max="9491" width="1.36328125" style="44" customWidth="1"/>
    <col min="9492" max="9492" width="4.90625" style="44" bestFit="1" customWidth="1"/>
    <col min="9493" max="9493" width="2.6328125" style="44" customWidth="1"/>
    <col min="9494" max="9494" width="4.90625" style="44" bestFit="1" customWidth="1"/>
    <col min="9495" max="9495" width="1.36328125" style="44" customWidth="1"/>
    <col min="9496" max="9496" width="4.36328125" style="44" bestFit="1" customWidth="1"/>
    <col min="9497" max="9497" width="2.26953125" style="44" customWidth="1"/>
    <col min="9498" max="9498" width="4.26953125" style="44" bestFit="1" customWidth="1"/>
    <col min="9499" max="9499" width="1.36328125" style="44" customWidth="1"/>
    <col min="9500" max="9500" width="4.90625" style="44" bestFit="1" customWidth="1"/>
    <col min="9501" max="9501" width="2.6328125" style="44" customWidth="1"/>
    <col min="9502" max="9502" width="4.90625" style="44" bestFit="1" customWidth="1"/>
    <col min="9503" max="9503" width="1.26953125" style="44" customWidth="1"/>
    <col min="9504" max="9504" width="4.26953125" style="44" bestFit="1" customWidth="1"/>
    <col min="9505" max="9505" width="2.6328125" style="44" customWidth="1"/>
    <col min="9506" max="9506" width="4.7265625" style="44" bestFit="1" customWidth="1"/>
    <col min="9507" max="9507" width="1.453125" style="44" customWidth="1"/>
    <col min="9508" max="9508" width="4.26953125" style="44" bestFit="1" customWidth="1"/>
    <col min="9509" max="9509" width="2.6328125" style="44" customWidth="1"/>
    <col min="9510" max="9510" width="3" style="44" customWidth="1"/>
    <col min="9511" max="9511" width="3.36328125" style="44" customWidth="1"/>
    <col min="9512" max="9512" width="1.36328125" style="44" customWidth="1"/>
    <col min="9513" max="9513" width="4.26953125" style="44" bestFit="1" customWidth="1"/>
    <col min="9514" max="9515" width="2.6328125" style="44" customWidth="1"/>
    <col min="9516" max="9516" width="4.7265625" style="44" bestFit="1" customWidth="1"/>
    <col min="9517" max="9517" width="1.36328125" style="44" customWidth="1"/>
    <col min="9518" max="9518" width="4.26953125" style="44" bestFit="1" customWidth="1"/>
    <col min="9519" max="9520" width="2.90625" style="44" customWidth="1"/>
    <col min="9521" max="9521" width="4.26953125" style="44" bestFit="1" customWidth="1"/>
    <col min="9522" max="9522" width="1.36328125" style="44" customWidth="1"/>
    <col min="9523" max="9523" width="4.26953125" style="44" bestFit="1" customWidth="1"/>
    <col min="9524" max="9524" width="2.6328125" style="44" customWidth="1"/>
    <col min="9525" max="9525" width="4.7265625" style="44" bestFit="1" customWidth="1"/>
    <col min="9526" max="9526" width="1.36328125" style="44" customWidth="1"/>
    <col min="9527" max="9527" width="4.90625" style="44" bestFit="1" customWidth="1"/>
    <col min="9528" max="9528" width="2.6328125" style="44" customWidth="1"/>
    <col min="9529" max="9529" width="4.90625" style="44" bestFit="1" customWidth="1"/>
    <col min="9530" max="9530" width="1.6328125" style="44" customWidth="1"/>
    <col min="9531" max="9531" width="4.26953125" style="44" bestFit="1" customWidth="1"/>
    <col min="9532" max="9532" width="2.36328125" style="44" customWidth="1"/>
    <col min="9533" max="9533" width="4.26953125" style="44" bestFit="1" customWidth="1"/>
    <col min="9534" max="9534" width="1.36328125" style="44" customWidth="1"/>
    <col min="9535" max="9535" width="4.90625" style="44" bestFit="1" customWidth="1"/>
    <col min="9536" max="9536" width="2.6328125" style="44" customWidth="1"/>
    <col min="9537" max="9537" width="4.90625" style="44" bestFit="1" customWidth="1"/>
    <col min="9538" max="9538" width="1.36328125" style="44" customWidth="1"/>
    <col min="9539" max="9539" width="4.26953125" style="44" bestFit="1" customWidth="1"/>
    <col min="9540" max="9540" width="10.90625" style="44" bestFit="1" customWidth="1"/>
    <col min="9541" max="9541" width="4.08984375" style="44" bestFit="1" customWidth="1"/>
    <col min="9542" max="9542" width="1.36328125" style="44" customWidth="1"/>
    <col min="9543" max="9543" width="4.26953125" style="44" bestFit="1" customWidth="1"/>
    <col min="9544" max="9544" width="2.453125" style="44" customWidth="1"/>
    <col min="9545" max="9545" width="4.26953125" style="44" bestFit="1" customWidth="1"/>
    <col min="9546" max="9546" width="1.36328125" style="44" customWidth="1"/>
    <col min="9547" max="9547" width="4.08984375" style="44" bestFit="1" customWidth="1"/>
    <col min="9548" max="9548" width="2.36328125" style="44" customWidth="1"/>
    <col min="9549" max="9736" width="9" style="44"/>
    <col min="9737" max="9737" width="2.453125" style="44" customWidth="1"/>
    <col min="9738" max="9738" width="4.08984375" style="44" bestFit="1" customWidth="1"/>
    <col min="9739" max="9739" width="1.36328125" style="44" customWidth="1"/>
    <col min="9740" max="9740" width="4.26953125" style="44" bestFit="1" customWidth="1"/>
    <col min="9741" max="9741" width="2.6328125" style="44" customWidth="1"/>
    <col min="9742" max="9742" width="4.453125" style="44" bestFit="1" customWidth="1"/>
    <col min="9743" max="9743" width="1.36328125" style="44" customWidth="1"/>
    <col min="9744" max="9744" width="4.08984375" style="44" bestFit="1" customWidth="1"/>
    <col min="9745" max="9745" width="10.90625" style="44" bestFit="1" customWidth="1"/>
    <col min="9746" max="9746" width="4.26953125" style="44" bestFit="1" customWidth="1"/>
    <col min="9747" max="9747" width="1.36328125" style="44" customWidth="1"/>
    <col min="9748" max="9748" width="4.90625" style="44" bestFit="1" customWidth="1"/>
    <col min="9749" max="9749" width="2.6328125" style="44" customWidth="1"/>
    <col min="9750" max="9750" width="4.90625" style="44" bestFit="1" customWidth="1"/>
    <col min="9751" max="9751" width="1.36328125" style="44" customWidth="1"/>
    <col min="9752" max="9752" width="4.36328125" style="44" bestFit="1" customWidth="1"/>
    <col min="9753" max="9753" width="2.26953125" style="44" customWidth="1"/>
    <col min="9754" max="9754" width="4.26953125" style="44" bestFit="1" customWidth="1"/>
    <col min="9755" max="9755" width="1.36328125" style="44" customWidth="1"/>
    <col min="9756" max="9756" width="4.90625" style="44" bestFit="1" customWidth="1"/>
    <col min="9757" max="9757" width="2.6328125" style="44" customWidth="1"/>
    <col min="9758" max="9758" width="4.90625" style="44" bestFit="1" customWidth="1"/>
    <col min="9759" max="9759" width="1.26953125" style="44" customWidth="1"/>
    <col min="9760" max="9760" width="4.26953125" style="44" bestFit="1" customWidth="1"/>
    <col min="9761" max="9761" width="2.6328125" style="44" customWidth="1"/>
    <col min="9762" max="9762" width="4.7265625" style="44" bestFit="1" customWidth="1"/>
    <col min="9763" max="9763" width="1.453125" style="44" customWidth="1"/>
    <col min="9764" max="9764" width="4.26953125" style="44" bestFit="1" customWidth="1"/>
    <col min="9765" max="9765" width="2.6328125" style="44" customWidth="1"/>
    <col min="9766" max="9766" width="3" style="44" customWidth="1"/>
    <col min="9767" max="9767" width="3.36328125" style="44" customWidth="1"/>
    <col min="9768" max="9768" width="1.36328125" style="44" customWidth="1"/>
    <col min="9769" max="9769" width="4.26953125" style="44" bestFit="1" customWidth="1"/>
    <col min="9770" max="9771" width="2.6328125" style="44" customWidth="1"/>
    <col min="9772" max="9772" width="4.7265625" style="44" bestFit="1" customWidth="1"/>
    <col min="9773" max="9773" width="1.36328125" style="44" customWidth="1"/>
    <col min="9774" max="9774" width="4.26953125" style="44" bestFit="1" customWidth="1"/>
    <col min="9775" max="9776" width="2.90625" style="44" customWidth="1"/>
    <col min="9777" max="9777" width="4.26953125" style="44" bestFit="1" customWidth="1"/>
    <col min="9778" max="9778" width="1.36328125" style="44" customWidth="1"/>
    <col min="9779" max="9779" width="4.26953125" style="44" bestFit="1" customWidth="1"/>
    <col min="9780" max="9780" width="2.6328125" style="44" customWidth="1"/>
    <col min="9781" max="9781" width="4.7265625" style="44" bestFit="1" customWidth="1"/>
    <col min="9782" max="9782" width="1.36328125" style="44" customWidth="1"/>
    <col min="9783" max="9783" width="4.90625" style="44" bestFit="1" customWidth="1"/>
    <col min="9784" max="9784" width="2.6328125" style="44" customWidth="1"/>
    <col min="9785" max="9785" width="4.90625" style="44" bestFit="1" customWidth="1"/>
    <col min="9786" max="9786" width="1.6328125" style="44" customWidth="1"/>
    <col min="9787" max="9787" width="4.26953125" style="44" bestFit="1" customWidth="1"/>
    <col min="9788" max="9788" width="2.36328125" style="44" customWidth="1"/>
    <col min="9789" max="9789" width="4.26953125" style="44" bestFit="1" customWidth="1"/>
    <col min="9790" max="9790" width="1.36328125" style="44" customWidth="1"/>
    <col min="9791" max="9791" width="4.90625" style="44" bestFit="1" customWidth="1"/>
    <col min="9792" max="9792" width="2.6328125" style="44" customWidth="1"/>
    <col min="9793" max="9793" width="4.90625" style="44" bestFit="1" customWidth="1"/>
    <col min="9794" max="9794" width="1.36328125" style="44" customWidth="1"/>
    <col min="9795" max="9795" width="4.26953125" style="44" bestFit="1" customWidth="1"/>
    <col min="9796" max="9796" width="10.90625" style="44" bestFit="1" customWidth="1"/>
    <col min="9797" max="9797" width="4.08984375" style="44" bestFit="1" customWidth="1"/>
    <col min="9798" max="9798" width="1.36328125" style="44" customWidth="1"/>
    <col min="9799" max="9799" width="4.26953125" style="44" bestFit="1" customWidth="1"/>
    <col min="9800" max="9800" width="2.453125" style="44" customWidth="1"/>
    <col min="9801" max="9801" width="4.26953125" style="44" bestFit="1" customWidth="1"/>
    <col min="9802" max="9802" width="1.36328125" style="44" customWidth="1"/>
    <col min="9803" max="9803" width="4.08984375" style="44" bestFit="1" customWidth="1"/>
    <col min="9804" max="9804" width="2.36328125" style="44" customWidth="1"/>
    <col min="9805" max="9992" width="9" style="44"/>
    <col min="9993" max="9993" width="2.453125" style="44" customWidth="1"/>
    <col min="9994" max="9994" width="4.08984375" style="44" bestFit="1" customWidth="1"/>
    <col min="9995" max="9995" width="1.36328125" style="44" customWidth="1"/>
    <col min="9996" max="9996" width="4.26953125" style="44" bestFit="1" customWidth="1"/>
    <col min="9997" max="9997" width="2.6328125" style="44" customWidth="1"/>
    <col min="9998" max="9998" width="4.453125" style="44" bestFit="1" customWidth="1"/>
    <col min="9999" max="9999" width="1.36328125" style="44" customWidth="1"/>
    <col min="10000" max="10000" width="4.08984375" style="44" bestFit="1" customWidth="1"/>
    <col min="10001" max="10001" width="10.90625" style="44" bestFit="1" customWidth="1"/>
    <col min="10002" max="10002" width="4.26953125" style="44" bestFit="1" customWidth="1"/>
    <col min="10003" max="10003" width="1.36328125" style="44" customWidth="1"/>
    <col min="10004" max="10004" width="4.90625" style="44" bestFit="1" customWidth="1"/>
    <col min="10005" max="10005" width="2.6328125" style="44" customWidth="1"/>
    <col min="10006" max="10006" width="4.90625" style="44" bestFit="1" customWidth="1"/>
    <col min="10007" max="10007" width="1.36328125" style="44" customWidth="1"/>
    <col min="10008" max="10008" width="4.36328125" style="44" bestFit="1" customWidth="1"/>
    <col min="10009" max="10009" width="2.26953125" style="44" customWidth="1"/>
    <col min="10010" max="10010" width="4.26953125" style="44" bestFit="1" customWidth="1"/>
    <col min="10011" max="10011" width="1.36328125" style="44" customWidth="1"/>
    <col min="10012" max="10012" width="4.90625" style="44" bestFit="1" customWidth="1"/>
    <col min="10013" max="10013" width="2.6328125" style="44" customWidth="1"/>
    <col min="10014" max="10014" width="4.90625" style="44" bestFit="1" customWidth="1"/>
    <col min="10015" max="10015" width="1.26953125" style="44" customWidth="1"/>
    <col min="10016" max="10016" width="4.26953125" style="44" bestFit="1" customWidth="1"/>
    <col min="10017" max="10017" width="2.6328125" style="44" customWidth="1"/>
    <col min="10018" max="10018" width="4.7265625" style="44" bestFit="1" customWidth="1"/>
    <col min="10019" max="10019" width="1.453125" style="44" customWidth="1"/>
    <col min="10020" max="10020" width="4.26953125" style="44" bestFit="1" customWidth="1"/>
    <col min="10021" max="10021" width="2.6328125" style="44" customWidth="1"/>
    <col min="10022" max="10022" width="3" style="44" customWidth="1"/>
    <col min="10023" max="10023" width="3.36328125" style="44" customWidth="1"/>
    <col min="10024" max="10024" width="1.36328125" style="44" customWidth="1"/>
    <col min="10025" max="10025" width="4.26953125" style="44" bestFit="1" customWidth="1"/>
    <col min="10026" max="10027" width="2.6328125" style="44" customWidth="1"/>
    <col min="10028" max="10028" width="4.7265625" style="44" bestFit="1" customWidth="1"/>
    <col min="10029" max="10029" width="1.36328125" style="44" customWidth="1"/>
    <col min="10030" max="10030" width="4.26953125" style="44" bestFit="1" customWidth="1"/>
    <col min="10031" max="10032" width="2.90625" style="44" customWidth="1"/>
    <col min="10033" max="10033" width="4.26953125" style="44" bestFit="1" customWidth="1"/>
    <col min="10034" max="10034" width="1.36328125" style="44" customWidth="1"/>
    <col min="10035" max="10035" width="4.26953125" style="44" bestFit="1" customWidth="1"/>
    <col min="10036" max="10036" width="2.6328125" style="44" customWidth="1"/>
    <col min="10037" max="10037" width="4.7265625" style="44" bestFit="1" customWidth="1"/>
    <col min="10038" max="10038" width="1.36328125" style="44" customWidth="1"/>
    <col min="10039" max="10039" width="4.90625" style="44" bestFit="1" customWidth="1"/>
    <col min="10040" max="10040" width="2.6328125" style="44" customWidth="1"/>
    <col min="10041" max="10041" width="4.90625" style="44" bestFit="1" customWidth="1"/>
    <col min="10042" max="10042" width="1.6328125" style="44" customWidth="1"/>
    <col min="10043" max="10043" width="4.26953125" style="44" bestFit="1" customWidth="1"/>
    <col min="10044" max="10044" width="2.36328125" style="44" customWidth="1"/>
    <col min="10045" max="10045" width="4.26953125" style="44" bestFit="1" customWidth="1"/>
    <col min="10046" max="10046" width="1.36328125" style="44" customWidth="1"/>
    <col min="10047" max="10047" width="4.90625" style="44" bestFit="1" customWidth="1"/>
    <col min="10048" max="10048" width="2.6328125" style="44" customWidth="1"/>
    <col min="10049" max="10049" width="4.90625" style="44" bestFit="1" customWidth="1"/>
    <col min="10050" max="10050" width="1.36328125" style="44" customWidth="1"/>
    <col min="10051" max="10051" width="4.26953125" style="44" bestFit="1" customWidth="1"/>
    <col min="10052" max="10052" width="10.90625" style="44" bestFit="1" customWidth="1"/>
    <col min="10053" max="10053" width="4.08984375" style="44" bestFit="1" customWidth="1"/>
    <col min="10054" max="10054" width="1.36328125" style="44" customWidth="1"/>
    <col min="10055" max="10055" width="4.26953125" style="44" bestFit="1" customWidth="1"/>
    <col min="10056" max="10056" width="2.453125" style="44" customWidth="1"/>
    <col min="10057" max="10057" width="4.26953125" style="44" bestFit="1" customWidth="1"/>
    <col min="10058" max="10058" width="1.36328125" style="44" customWidth="1"/>
    <col min="10059" max="10059" width="4.08984375" style="44" bestFit="1" customWidth="1"/>
    <col min="10060" max="10060" width="2.36328125" style="44" customWidth="1"/>
    <col min="10061" max="10248" width="9" style="44"/>
    <col min="10249" max="10249" width="2.453125" style="44" customWidth="1"/>
    <col min="10250" max="10250" width="4.08984375" style="44" bestFit="1" customWidth="1"/>
    <col min="10251" max="10251" width="1.36328125" style="44" customWidth="1"/>
    <col min="10252" max="10252" width="4.26953125" style="44" bestFit="1" customWidth="1"/>
    <col min="10253" max="10253" width="2.6328125" style="44" customWidth="1"/>
    <col min="10254" max="10254" width="4.453125" style="44" bestFit="1" customWidth="1"/>
    <col min="10255" max="10255" width="1.36328125" style="44" customWidth="1"/>
    <col min="10256" max="10256" width="4.08984375" style="44" bestFit="1" customWidth="1"/>
    <col min="10257" max="10257" width="10.90625" style="44" bestFit="1" customWidth="1"/>
    <col min="10258" max="10258" width="4.26953125" style="44" bestFit="1" customWidth="1"/>
    <col min="10259" max="10259" width="1.36328125" style="44" customWidth="1"/>
    <col min="10260" max="10260" width="4.90625" style="44" bestFit="1" customWidth="1"/>
    <col min="10261" max="10261" width="2.6328125" style="44" customWidth="1"/>
    <col min="10262" max="10262" width="4.90625" style="44" bestFit="1" customWidth="1"/>
    <col min="10263" max="10263" width="1.36328125" style="44" customWidth="1"/>
    <col min="10264" max="10264" width="4.36328125" style="44" bestFit="1" customWidth="1"/>
    <col min="10265" max="10265" width="2.26953125" style="44" customWidth="1"/>
    <col min="10266" max="10266" width="4.26953125" style="44" bestFit="1" customWidth="1"/>
    <col min="10267" max="10267" width="1.36328125" style="44" customWidth="1"/>
    <col min="10268" max="10268" width="4.90625" style="44" bestFit="1" customWidth="1"/>
    <col min="10269" max="10269" width="2.6328125" style="44" customWidth="1"/>
    <col min="10270" max="10270" width="4.90625" style="44" bestFit="1" customWidth="1"/>
    <col min="10271" max="10271" width="1.26953125" style="44" customWidth="1"/>
    <col min="10272" max="10272" width="4.26953125" style="44" bestFit="1" customWidth="1"/>
    <col min="10273" max="10273" width="2.6328125" style="44" customWidth="1"/>
    <col min="10274" max="10274" width="4.7265625" style="44" bestFit="1" customWidth="1"/>
    <col min="10275" max="10275" width="1.453125" style="44" customWidth="1"/>
    <col min="10276" max="10276" width="4.26953125" style="44" bestFit="1" customWidth="1"/>
    <col min="10277" max="10277" width="2.6328125" style="44" customWidth="1"/>
    <col min="10278" max="10278" width="3" style="44" customWidth="1"/>
    <col min="10279" max="10279" width="3.36328125" style="44" customWidth="1"/>
    <col min="10280" max="10280" width="1.36328125" style="44" customWidth="1"/>
    <col min="10281" max="10281" width="4.26953125" style="44" bestFit="1" customWidth="1"/>
    <col min="10282" max="10283" width="2.6328125" style="44" customWidth="1"/>
    <col min="10284" max="10284" width="4.7265625" style="44" bestFit="1" customWidth="1"/>
    <col min="10285" max="10285" width="1.36328125" style="44" customWidth="1"/>
    <col min="10286" max="10286" width="4.26953125" style="44" bestFit="1" customWidth="1"/>
    <col min="10287" max="10288" width="2.90625" style="44" customWidth="1"/>
    <col min="10289" max="10289" width="4.26953125" style="44" bestFit="1" customWidth="1"/>
    <col min="10290" max="10290" width="1.36328125" style="44" customWidth="1"/>
    <col min="10291" max="10291" width="4.26953125" style="44" bestFit="1" customWidth="1"/>
    <col min="10292" max="10292" width="2.6328125" style="44" customWidth="1"/>
    <col min="10293" max="10293" width="4.7265625" style="44" bestFit="1" customWidth="1"/>
    <col min="10294" max="10294" width="1.36328125" style="44" customWidth="1"/>
    <col min="10295" max="10295" width="4.90625" style="44" bestFit="1" customWidth="1"/>
    <col min="10296" max="10296" width="2.6328125" style="44" customWidth="1"/>
    <col min="10297" max="10297" width="4.90625" style="44" bestFit="1" customWidth="1"/>
    <col min="10298" max="10298" width="1.6328125" style="44" customWidth="1"/>
    <col min="10299" max="10299" width="4.26953125" style="44" bestFit="1" customWidth="1"/>
    <col min="10300" max="10300" width="2.36328125" style="44" customWidth="1"/>
    <col min="10301" max="10301" width="4.26953125" style="44" bestFit="1" customWidth="1"/>
    <col min="10302" max="10302" width="1.36328125" style="44" customWidth="1"/>
    <col min="10303" max="10303" width="4.90625" style="44" bestFit="1" customWidth="1"/>
    <col min="10304" max="10304" width="2.6328125" style="44" customWidth="1"/>
    <col min="10305" max="10305" width="4.90625" style="44" bestFit="1" customWidth="1"/>
    <col min="10306" max="10306" width="1.36328125" style="44" customWidth="1"/>
    <col min="10307" max="10307" width="4.26953125" style="44" bestFit="1" customWidth="1"/>
    <col min="10308" max="10308" width="10.90625" style="44" bestFit="1" customWidth="1"/>
    <col min="10309" max="10309" width="4.08984375" style="44" bestFit="1" customWidth="1"/>
    <col min="10310" max="10310" width="1.36328125" style="44" customWidth="1"/>
    <col min="10311" max="10311" width="4.26953125" style="44" bestFit="1" customWidth="1"/>
    <col min="10312" max="10312" width="2.453125" style="44" customWidth="1"/>
    <col min="10313" max="10313" width="4.26953125" style="44" bestFit="1" customWidth="1"/>
    <col min="10314" max="10314" width="1.36328125" style="44" customWidth="1"/>
    <col min="10315" max="10315" width="4.08984375" style="44" bestFit="1" customWidth="1"/>
    <col min="10316" max="10316" width="2.36328125" style="44" customWidth="1"/>
    <col min="10317" max="10504" width="9" style="44"/>
    <col min="10505" max="10505" width="2.453125" style="44" customWidth="1"/>
    <col min="10506" max="10506" width="4.08984375" style="44" bestFit="1" customWidth="1"/>
    <col min="10507" max="10507" width="1.36328125" style="44" customWidth="1"/>
    <col min="10508" max="10508" width="4.26953125" style="44" bestFit="1" customWidth="1"/>
    <col min="10509" max="10509" width="2.6328125" style="44" customWidth="1"/>
    <col min="10510" max="10510" width="4.453125" style="44" bestFit="1" customWidth="1"/>
    <col min="10511" max="10511" width="1.36328125" style="44" customWidth="1"/>
    <col min="10512" max="10512" width="4.08984375" style="44" bestFit="1" customWidth="1"/>
    <col min="10513" max="10513" width="10.90625" style="44" bestFit="1" customWidth="1"/>
    <col min="10514" max="10514" width="4.26953125" style="44" bestFit="1" customWidth="1"/>
    <col min="10515" max="10515" width="1.36328125" style="44" customWidth="1"/>
    <col min="10516" max="10516" width="4.90625" style="44" bestFit="1" customWidth="1"/>
    <col min="10517" max="10517" width="2.6328125" style="44" customWidth="1"/>
    <col min="10518" max="10518" width="4.90625" style="44" bestFit="1" customWidth="1"/>
    <col min="10519" max="10519" width="1.36328125" style="44" customWidth="1"/>
    <col min="10520" max="10520" width="4.36328125" style="44" bestFit="1" customWidth="1"/>
    <col min="10521" max="10521" width="2.26953125" style="44" customWidth="1"/>
    <col min="10522" max="10522" width="4.26953125" style="44" bestFit="1" customWidth="1"/>
    <col min="10523" max="10523" width="1.36328125" style="44" customWidth="1"/>
    <col min="10524" max="10524" width="4.90625" style="44" bestFit="1" customWidth="1"/>
    <col min="10525" max="10525" width="2.6328125" style="44" customWidth="1"/>
    <col min="10526" max="10526" width="4.90625" style="44" bestFit="1" customWidth="1"/>
    <col min="10527" max="10527" width="1.26953125" style="44" customWidth="1"/>
    <col min="10528" max="10528" width="4.26953125" style="44" bestFit="1" customWidth="1"/>
    <col min="10529" max="10529" width="2.6328125" style="44" customWidth="1"/>
    <col min="10530" max="10530" width="4.7265625" style="44" bestFit="1" customWidth="1"/>
    <col min="10531" max="10531" width="1.453125" style="44" customWidth="1"/>
    <col min="10532" max="10532" width="4.26953125" style="44" bestFit="1" customWidth="1"/>
    <col min="10533" max="10533" width="2.6328125" style="44" customWidth="1"/>
    <col min="10534" max="10534" width="3" style="44" customWidth="1"/>
    <col min="10535" max="10535" width="3.36328125" style="44" customWidth="1"/>
    <col min="10536" max="10536" width="1.36328125" style="44" customWidth="1"/>
    <col min="10537" max="10537" width="4.26953125" style="44" bestFit="1" customWidth="1"/>
    <col min="10538" max="10539" width="2.6328125" style="44" customWidth="1"/>
    <col min="10540" max="10540" width="4.7265625" style="44" bestFit="1" customWidth="1"/>
    <col min="10541" max="10541" width="1.36328125" style="44" customWidth="1"/>
    <col min="10542" max="10542" width="4.26953125" style="44" bestFit="1" customWidth="1"/>
    <col min="10543" max="10544" width="2.90625" style="44" customWidth="1"/>
    <col min="10545" max="10545" width="4.26953125" style="44" bestFit="1" customWidth="1"/>
    <col min="10546" max="10546" width="1.36328125" style="44" customWidth="1"/>
    <col min="10547" max="10547" width="4.26953125" style="44" bestFit="1" customWidth="1"/>
    <col min="10548" max="10548" width="2.6328125" style="44" customWidth="1"/>
    <col min="10549" max="10549" width="4.7265625" style="44" bestFit="1" customWidth="1"/>
    <col min="10550" max="10550" width="1.36328125" style="44" customWidth="1"/>
    <col min="10551" max="10551" width="4.90625" style="44" bestFit="1" customWidth="1"/>
    <col min="10552" max="10552" width="2.6328125" style="44" customWidth="1"/>
    <col min="10553" max="10553" width="4.90625" style="44" bestFit="1" customWidth="1"/>
    <col min="10554" max="10554" width="1.6328125" style="44" customWidth="1"/>
    <col min="10555" max="10555" width="4.26953125" style="44" bestFit="1" customWidth="1"/>
    <col min="10556" max="10556" width="2.36328125" style="44" customWidth="1"/>
    <col min="10557" max="10557" width="4.26953125" style="44" bestFit="1" customWidth="1"/>
    <col min="10558" max="10558" width="1.36328125" style="44" customWidth="1"/>
    <col min="10559" max="10559" width="4.90625" style="44" bestFit="1" customWidth="1"/>
    <col min="10560" max="10560" width="2.6328125" style="44" customWidth="1"/>
    <col min="10561" max="10561" width="4.90625" style="44" bestFit="1" customWidth="1"/>
    <col min="10562" max="10562" width="1.36328125" style="44" customWidth="1"/>
    <col min="10563" max="10563" width="4.26953125" style="44" bestFit="1" customWidth="1"/>
    <col min="10564" max="10564" width="10.90625" style="44" bestFit="1" customWidth="1"/>
    <col min="10565" max="10565" width="4.08984375" style="44" bestFit="1" customWidth="1"/>
    <col min="10566" max="10566" width="1.36328125" style="44" customWidth="1"/>
    <col min="10567" max="10567" width="4.26953125" style="44" bestFit="1" customWidth="1"/>
    <col min="10568" max="10568" width="2.453125" style="44" customWidth="1"/>
    <col min="10569" max="10569" width="4.26953125" style="44" bestFit="1" customWidth="1"/>
    <col min="10570" max="10570" width="1.36328125" style="44" customWidth="1"/>
    <col min="10571" max="10571" width="4.08984375" style="44" bestFit="1" customWidth="1"/>
    <col min="10572" max="10572" width="2.36328125" style="44" customWidth="1"/>
    <col min="10573" max="10760" width="9" style="44"/>
    <col min="10761" max="10761" width="2.453125" style="44" customWidth="1"/>
    <col min="10762" max="10762" width="4.08984375" style="44" bestFit="1" customWidth="1"/>
    <col min="10763" max="10763" width="1.36328125" style="44" customWidth="1"/>
    <col min="10764" max="10764" width="4.26953125" style="44" bestFit="1" customWidth="1"/>
    <col min="10765" max="10765" width="2.6328125" style="44" customWidth="1"/>
    <col min="10766" max="10766" width="4.453125" style="44" bestFit="1" customWidth="1"/>
    <col min="10767" max="10767" width="1.36328125" style="44" customWidth="1"/>
    <col min="10768" max="10768" width="4.08984375" style="44" bestFit="1" customWidth="1"/>
    <col min="10769" max="10769" width="10.90625" style="44" bestFit="1" customWidth="1"/>
    <col min="10770" max="10770" width="4.26953125" style="44" bestFit="1" customWidth="1"/>
    <col min="10771" max="10771" width="1.36328125" style="44" customWidth="1"/>
    <col min="10772" max="10772" width="4.90625" style="44" bestFit="1" customWidth="1"/>
    <col min="10773" max="10773" width="2.6328125" style="44" customWidth="1"/>
    <col min="10774" max="10774" width="4.90625" style="44" bestFit="1" customWidth="1"/>
    <col min="10775" max="10775" width="1.36328125" style="44" customWidth="1"/>
    <col min="10776" max="10776" width="4.36328125" style="44" bestFit="1" customWidth="1"/>
    <col min="10777" max="10777" width="2.26953125" style="44" customWidth="1"/>
    <col min="10778" max="10778" width="4.26953125" style="44" bestFit="1" customWidth="1"/>
    <col min="10779" max="10779" width="1.36328125" style="44" customWidth="1"/>
    <col min="10780" max="10780" width="4.90625" style="44" bestFit="1" customWidth="1"/>
    <col min="10781" max="10781" width="2.6328125" style="44" customWidth="1"/>
    <col min="10782" max="10782" width="4.90625" style="44" bestFit="1" customWidth="1"/>
    <col min="10783" max="10783" width="1.26953125" style="44" customWidth="1"/>
    <col min="10784" max="10784" width="4.26953125" style="44" bestFit="1" customWidth="1"/>
    <col min="10785" max="10785" width="2.6328125" style="44" customWidth="1"/>
    <col min="10786" max="10786" width="4.7265625" style="44" bestFit="1" customWidth="1"/>
    <col min="10787" max="10787" width="1.453125" style="44" customWidth="1"/>
    <col min="10788" max="10788" width="4.26953125" style="44" bestFit="1" customWidth="1"/>
    <col min="10789" max="10789" width="2.6328125" style="44" customWidth="1"/>
    <col min="10790" max="10790" width="3" style="44" customWidth="1"/>
    <col min="10791" max="10791" width="3.36328125" style="44" customWidth="1"/>
    <col min="10792" max="10792" width="1.36328125" style="44" customWidth="1"/>
    <col min="10793" max="10793" width="4.26953125" style="44" bestFit="1" customWidth="1"/>
    <col min="10794" max="10795" width="2.6328125" style="44" customWidth="1"/>
    <col min="10796" max="10796" width="4.7265625" style="44" bestFit="1" customWidth="1"/>
    <col min="10797" max="10797" width="1.36328125" style="44" customWidth="1"/>
    <col min="10798" max="10798" width="4.26953125" style="44" bestFit="1" customWidth="1"/>
    <col min="10799" max="10800" width="2.90625" style="44" customWidth="1"/>
    <col min="10801" max="10801" width="4.26953125" style="44" bestFit="1" customWidth="1"/>
    <col min="10802" max="10802" width="1.36328125" style="44" customWidth="1"/>
    <col min="10803" max="10803" width="4.26953125" style="44" bestFit="1" customWidth="1"/>
    <col min="10804" max="10804" width="2.6328125" style="44" customWidth="1"/>
    <col min="10805" max="10805" width="4.7265625" style="44" bestFit="1" customWidth="1"/>
    <col min="10806" max="10806" width="1.36328125" style="44" customWidth="1"/>
    <col min="10807" max="10807" width="4.90625" style="44" bestFit="1" customWidth="1"/>
    <col min="10808" max="10808" width="2.6328125" style="44" customWidth="1"/>
    <col min="10809" max="10809" width="4.90625" style="44" bestFit="1" customWidth="1"/>
    <col min="10810" max="10810" width="1.6328125" style="44" customWidth="1"/>
    <col min="10811" max="10811" width="4.26953125" style="44" bestFit="1" customWidth="1"/>
    <col min="10812" max="10812" width="2.36328125" style="44" customWidth="1"/>
    <col min="10813" max="10813" width="4.26953125" style="44" bestFit="1" customWidth="1"/>
    <col min="10814" max="10814" width="1.36328125" style="44" customWidth="1"/>
    <col min="10815" max="10815" width="4.90625" style="44" bestFit="1" customWidth="1"/>
    <col min="10816" max="10816" width="2.6328125" style="44" customWidth="1"/>
    <col min="10817" max="10817" width="4.90625" style="44" bestFit="1" customWidth="1"/>
    <col min="10818" max="10818" width="1.36328125" style="44" customWidth="1"/>
    <col min="10819" max="10819" width="4.26953125" style="44" bestFit="1" customWidth="1"/>
    <col min="10820" max="10820" width="10.90625" style="44" bestFit="1" customWidth="1"/>
    <col min="10821" max="10821" width="4.08984375" style="44" bestFit="1" customWidth="1"/>
    <col min="10822" max="10822" width="1.36328125" style="44" customWidth="1"/>
    <col min="10823" max="10823" width="4.26953125" style="44" bestFit="1" customWidth="1"/>
    <col min="10824" max="10824" width="2.453125" style="44" customWidth="1"/>
    <col min="10825" max="10825" width="4.26953125" style="44" bestFit="1" customWidth="1"/>
    <col min="10826" max="10826" width="1.36328125" style="44" customWidth="1"/>
    <col min="10827" max="10827" width="4.08984375" style="44" bestFit="1" customWidth="1"/>
    <col min="10828" max="10828" width="2.36328125" style="44" customWidth="1"/>
    <col min="10829" max="11016" width="9" style="44"/>
    <col min="11017" max="11017" width="2.453125" style="44" customWidth="1"/>
    <col min="11018" max="11018" width="4.08984375" style="44" bestFit="1" customWidth="1"/>
    <col min="11019" max="11019" width="1.36328125" style="44" customWidth="1"/>
    <col min="11020" max="11020" width="4.26953125" style="44" bestFit="1" customWidth="1"/>
    <col min="11021" max="11021" width="2.6328125" style="44" customWidth="1"/>
    <col min="11022" max="11022" width="4.453125" style="44" bestFit="1" customWidth="1"/>
    <col min="11023" max="11023" width="1.36328125" style="44" customWidth="1"/>
    <col min="11024" max="11024" width="4.08984375" style="44" bestFit="1" customWidth="1"/>
    <col min="11025" max="11025" width="10.90625" style="44" bestFit="1" customWidth="1"/>
    <col min="11026" max="11026" width="4.26953125" style="44" bestFit="1" customWidth="1"/>
    <col min="11027" max="11027" width="1.36328125" style="44" customWidth="1"/>
    <col min="11028" max="11028" width="4.90625" style="44" bestFit="1" customWidth="1"/>
    <col min="11029" max="11029" width="2.6328125" style="44" customWidth="1"/>
    <col min="11030" max="11030" width="4.90625" style="44" bestFit="1" customWidth="1"/>
    <col min="11031" max="11031" width="1.36328125" style="44" customWidth="1"/>
    <col min="11032" max="11032" width="4.36328125" style="44" bestFit="1" customWidth="1"/>
    <col min="11033" max="11033" width="2.26953125" style="44" customWidth="1"/>
    <col min="11034" max="11034" width="4.26953125" style="44" bestFit="1" customWidth="1"/>
    <col min="11035" max="11035" width="1.36328125" style="44" customWidth="1"/>
    <col min="11036" max="11036" width="4.90625" style="44" bestFit="1" customWidth="1"/>
    <col min="11037" max="11037" width="2.6328125" style="44" customWidth="1"/>
    <col min="11038" max="11038" width="4.90625" style="44" bestFit="1" customWidth="1"/>
    <col min="11039" max="11039" width="1.26953125" style="44" customWidth="1"/>
    <col min="11040" max="11040" width="4.26953125" style="44" bestFit="1" customWidth="1"/>
    <col min="11041" max="11041" width="2.6328125" style="44" customWidth="1"/>
    <col min="11042" max="11042" width="4.7265625" style="44" bestFit="1" customWidth="1"/>
    <col min="11043" max="11043" width="1.453125" style="44" customWidth="1"/>
    <col min="11044" max="11044" width="4.26953125" style="44" bestFit="1" customWidth="1"/>
    <col min="11045" max="11045" width="2.6328125" style="44" customWidth="1"/>
    <col min="11046" max="11046" width="3" style="44" customWidth="1"/>
    <col min="11047" max="11047" width="3.36328125" style="44" customWidth="1"/>
    <col min="11048" max="11048" width="1.36328125" style="44" customWidth="1"/>
    <col min="11049" max="11049" width="4.26953125" style="44" bestFit="1" customWidth="1"/>
    <col min="11050" max="11051" width="2.6328125" style="44" customWidth="1"/>
    <col min="11052" max="11052" width="4.7265625" style="44" bestFit="1" customWidth="1"/>
    <col min="11053" max="11053" width="1.36328125" style="44" customWidth="1"/>
    <col min="11054" max="11054" width="4.26953125" style="44" bestFit="1" customWidth="1"/>
    <col min="11055" max="11056" width="2.90625" style="44" customWidth="1"/>
    <col min="11057" max="11057" width="4.26953125" style="44" bestFit="1" customWidth="1"/>
    <col min="11058" max="11058" width="1.36328125" style="44" customWidth="1"/>
    <col min="11059" max="11059" width="4.26953125" style="44" bestFit="1" customWidth="1"/>
    <col min="11060" max="11060" width="2.6328125" style="44" customWidth="1"/>
    <col min="11061" max="11061" width="4.7265625" style="44" bestFit="1" customWidth="1"/>
    <col min="11062" max="11062" width="1.36328125" style="44" customWidth="1"/>
    <col min="11063" max="11063" width="4.90625" style="44" bestFit="1" customWidth="1"/>
    <col min="11064" max="11064" width="2.6328125" style="44" customWidth="1"/>
    <col min="11065" max="11065" width="4.90625" style="44" bestFit="1" customWidth="1"/>
    <col min="11066" max="11066" width="1.6328125" style="44" customWidth="1"/>
    <col min="11067" max="11067" width="4.26953125" style="44" bestFit="1" customWidth="1"/>
    <col min="11068" max="11068" width="2.36328125" style="44" customWidth="1"/>
    <col min="11069" max="11069" width="4.26953125" style="44" bestFit="1" customWidth="1"/>
    <col min="11070" max="11070" width="1.36328125" style="44" customWidth="1"/>
    <col min="11071" max="11071" width="4.90625" style="44" bestFit="1" customWidth="1"/>
    <col min="11072" max="11072" width="2.6328125" style="44" customWidth="1"/>
    <col min="11073" max="11073" width="4.90625" style="44" bestFit="1" customWidth="1"/>
    <col min="11074" max="11074" width="1.36328125" style="44" customWidth="1"/>
    <col min="11075" max="11075" width="4.26953125" style="44" bestFit="1" customWidth="1"/>
    <col min="11076" max="11076" width="10.90625" style="44" bestFit="1" customWidth="1"/>
    <col min="11077" max="11077" width="4.08984375" style="44" bestFit="1" customWidth="1"/>
    <col min="11078" max="11078" width="1.36328125" style="44" customWidth="1"/>
    <col min="11079" max="11079" width="4.26953125" style="44" bestFit="1" customWidth="1"/>
    <col min="11080" max="11080" width="2.453125" style="44" customWidth="1"/>
    <col min="11081" max="11081" width="4.26953125" style="44" bestFit="1" customWidth="1"/>
    <col min="11082" max="11082" width="1.36328125" style="44" customWidth="1"/>
    <col min="11083" max="11083" width="4.08984375" style="44" bestFit="1" customWidth="1"/>
    <col min="11084" max="11084" width="2.36328125" style="44" customWidth="1"/>
    <col min="11085" max="11272" width="9" style="44"/>
    <col min="11273" max="11273" width="2.453125" style="44" customWidth="1"/>
    <col min="11274" max="11274" width="4.08984375" style="44" bestFit="1" customWidth="1"/>
    <col min="11275" max="11275" width="1.36328125" style="44" customWidth="1"/>
    <col min="11276" max="11276" width="4.26953125" style="44" bestFit="1" customWidth="1"/>
    <col min="11277" max="11277" width="2.6328125" style="44" customWidth="1"/>
    <col min="11278" max="11278" width="4.453125" style="44" bestFit="1" customWidth="1"/>
    <col min="11279" max="11279" width="1.36328125" style="44" customWidth="1"/>
    <col min="11280" max="11280" width="4.08984375" style="44" bestFit="1" customWidth="1"/>
    <col min="11281" max="11281" width="10.90625" style="44" bestFit="1" customWidth="1"/>
    <col min="11282" max="11282" width="4.26953125" style="44" bestFit="1" customWidth="1"/>
    <col min="11283" max="11283" width="1.36328125" style="44" customWidth="1"/>
    <col min="11284" max="11284" width="4.90625" style="44" bestFit="1" customWidth="1"/>
    <col min="11285" max="11285" width="2.6328125" style="44" customWidth="1"/>
    <col min="11286" max="11286" width="4.90625" style="44" bestFit="1" customWidth="1"/>
    <col min="11287" max="11287" width="1.36328125" style="44" customWidth="1"/>
    <col min="11288" max="11288" width="4.36328125" style="44" bestFit="1" customWidth="1"/>
    <col min="11289" max="11289" width="2.26953125" style="44" customWidth="1"/>
    <col min="11290" max="11290" width="4.26953125" style="44" bestFit="1" customWidth="1"/>
    <col min="11291" max="11291" width="1.36328125" style="44" customWidth="1"/>
    <col min="11292" max="11292" width="4.90625" style="44" bestFit="1" customWidth="1"/>
    <col min="11293" max="11293" width="2.6328125" style="44" customWidth="1"/>
    <col min="11294" max="11294" width="4.90625" style="44" bestFit="1" customWidth="1"/>
    <col min="11295" max="11295" width="1.26953125" style="44" customWidth="1"/>
    <col min="11296" max="11296" width="4.26953125" style="44" bestFit="1" customWidth="1"/>
    <col min="11297" max="11297" width="2.6328125" style="44" customWidth="1"/>
    <col min="11298" max="11298" width="4.7265625" style="44" bestFit="1" customWidth="1"/>
    <col min="11299" max="11299" width="1.453125" style="44" customWidth="1"/>
    <col min="11300" max="11300" width="4.26953125" style="44" bestFit="1" customWidth="1"/>
    <col min="11301" max="11301" width="2.6328125" style="44" customWidth="1"/>
    <col min="11302" max="11302" width="3" style="44" customWidth="1"/>
    <col min="11303" max="11303" width="3.36328125" style="44" customWidth="1"/>
    <col min="11304" max="11304" width="1.36328125" style="44" customWidth="1"/>
    <col min="11305" max="11305" width="4.26953125" style="44" bestFit="1" customWidth="1"/>
    <col min="11306" max="11307" width="2.6328125" style="44" customWidth="1"/>
    <col min="11308" max="11308" width="4.7265625" style="44" bestFit="1" customWidth="1"/>
    <col min="11309" max="11309" width="1.36328125" style="44" customWidth="1"/>
    <col min="11310" max="11310" width="4.26953125" style="44" bestFit="1" customWidth="1"/>
    <col min="11311" max="11312" width="2.90625" style="44" customWidth="1"/>
    <col min="11313" max="11313" width="4.26953125" style="44" bestFit="1" customWidth="1"/>
    <col min="11314" max="11314" width="1.36328125" style="44" customWidth="1"/>
    <col min="11315" max="11315" width="4.26953125" style="44" bestFit="1" customWidth="1"/>
    <col min="11316" max="11316" width="2.6328125" style="44" customWidth="1"/>
    <col min="11317" max="11317" width="4.7265625" style="44" bestFit="1" customWidth="1"/>
    <col min="11318" max="11318" width="1.36328125" style="44" customWidth="1"/>
    <col min="11319" max="11319" width="4.90625" style="44" bestFit="1" customWidth="1"/>
    <col min="11320" max="11320" width="2.6328125" style="44" customWidth="1"/>
    <col min="11321" max="11321" width="4.90625" style="44" bestFit="1" customWidth="1"/>
    <col min="11322" max="11322" width="1.6328125" style="44" customWidth="1"/>
    <col min="11323" max="11323" width="4.26953125" style="44" bestFit="1" customWidth="1"/>
    <col min="11324" max="11324" width="2.36328125" style="44" customWidth="1"/>
    <col min="11325" max="11325" width="4.26953125" style="44" bestFit="1" customWidth="1"/>
    <col min="11326" max="11326" width="1.36328125" style="44" customWidth="1"/>
    <col min="11327" max="11327" width="4.90625" style="44" bestFit="1" customWidth="1"/>
    <col min="11328" max="11328" width="2.6328125" style="44" customWidth="1"/>
    <col min="11329" max="11329" width="4.90625" style="44" bestFit="1" customWidth="1"/>
    <col min="11330" max="11330" width="1.36328125" style="44" customWidth="1"/>
    <col min="11331" max="11331" width="4.26953125" style="44" bestFit="1" customWidth="1"/>
    <col min="11332" max="11332" width="10.90625" style="44" bestFit="1" customWidth="1"/>
    <col min="11333" max="11333" width="4.08984375" style="44" bestFit="1" customWidth="1"/>
    <col min="11334" max="11334" width="1.36328125" style="44" customWidth="1"/>
    <col min="11335" max="11335" width="4.26953125" style="44" bestFit="1" customWidth="1"/>
    <col min="11336" max="11336" width="2.453125" style="44" customWidth="1"/>
    <col min="11337" max="11337" width="4.26953125" style="44" bestFit="1" customWidth="1"/>
    <col min="11338" max="11338" width="1.36328125" style="44" customWidth="1"/>
    <col min="11339" max="11339" width="4.08984375" style="44" bestFit="1" customWidth="1"/>
    <col min="11340" max="11340" width="2.36328125" style="44" customWidth="1"/>
    <col min="11341" max="11528" width="9" style="44"/>
    <col min="11529" max="11529" width="2.453125" style="44" customWidth="1"/>
    <col min="11530" max="11530" width="4.08984375" style="44" bestFit="1" customWidth="1"/>
    <col min="11531" max="11531" width="1.36328125" style="44" customWidth="1"/>
    <col min="11532" max="11532" width="4.26953125" style="44" bestFit="1" customWidth="1"/>
    <col min="11533" max="11533" width="2.6328125" style="44" customWidth="1"/>
    <col min="11534" max="11534" width="4.453125" style="44" bestFit="1" customWidth="1"/>
    <col min="11535" max="11535" width="1.36328125" style="44" customWidth="1"/>
    <col min="11536" max="11536" width="4.08984375" style="44" bestFit="1" customWidth="1"/>
    <col min="11537" max="11537" width="10.90625" style="44" bestFit="1" customWidth="1"/>
    <col min="11538" max="11538" width="4.26953125" style="44" bestFit="1" customWidth="1"/>
    <col min="11539" max="11539" width="1.36328125" style="44" customWidth="1"/>
    <col min="11540" max="11540" width="4.90625" style="44" bestFit="1" customWidth="1"/>
    <col min="11541" max="11541" width="2.6328125" style="44" customWidth="1"/>
    <col min="11542" max="11542" width="4.90625" style="44" bestFit="1" customWidth="1"/>
    <col min="11543" max="11543" width="1.36328125" style="44" customWidth="1"/>
    <col min="11544" max="11544" width="4.36328125" style="44" bestFit="1" customWidth="1"/>
    <col min="11545" max="11545" width="2.26953125" style="44" customWidth="1"/>
    <col min="11546" max="11546" width="4.26953125" style="44" bestFit="1" customWidth="1"/>
    <col min="11547" max="11547" width="1.36328125" style="44" customWidth="1"/>
    <col min="11548" max="11548" width="4.90625" style="44" bestFit="1" customWidth="1"/>
    <col min="11549" max="11549" width="2.6328125" style="44" customWidth="1"/>
    <col min="11550" max="11550" width="4.90625" style="44" bestFit="1" customWidth="1"/>
    <col min="11551" max="11551" width="1.26953125" style="44" customWidth="1"/>
    <col min="11552" max="11552" width="4.26953125" style="44" bestFit="1" customWidth="1"/>
    <col min="11553" max="11553" width="2.6328125" style="44" customWidth="1"/>
    <col min="11554" max="11554" width="4.7265625" style="44" bestFit="1" customWidth="1"/>
    <col min="11555" max="11555" width="1.453125" style="44" customWidth="1"/>
    <col min="11556" max="11556" width="4.26953125" style="44" bestFit="1" customWidth="1"/>
    <col min="11557" max="11557" width="2.6328125" style="44" customWidth="1"/>
    <col min="11558" max="11558" width="3" style="44" customWidth="1"/>
    <col min="11559" max="11559" width="3.36328125" style="44" customWidth="1"/>
    <col min="11560" max="11560" width="1.36328125" style="44" customWidth="1"/>
    <col min="11561" max="11561" width="4.26953125" style="44" bestFit="1" customWidth="1"/>
    <col min="11562" max="11563" width="2.6328125" style="44" customWidth="1"/>
    <col min="11564" max="11564" width="4.7265625" style="44" bestFit="1" customWidth="1"/>
    <col min="11565" max="11565" width="1.36328125" style="44" customWidth="1"/>
    <col min="11566" max="11566" width="4.26953125" style="44" bestFit="1" customWidth="1"/>
    <col min="11567" max="11568" width="2.90625" style="44" customWidth="1"/>
    <col min="11569" max="11569" width="4.26953125" style="44" bestFit="1" customWidth="1"/>
    <col min="11570" max="11570" width="1.36328125" style="44" customWidth="1"/>
    <col min="11571" max="11571" width="4.26953125" style="44" bestFit="1" customWidth="1"/>
    <col min="11572" max="11572" width="2.6328125" style="44" customWidth="1"/>
    <col min="11573" max="11573" width="4.7265625" style="44" bestFit="1" customWidth="1"/>
    <col min="11574" max="11574" width="1.36328125" style="44" customWidth="1"/>
    <col min="11575" max="11575" width="4.90625" style="44" bestFit="1" customWidth="1"/>
    <col min="11576" max="11576" width="2.6328125" style="44" customWidth="1"/>
    <col min="11577" max="11577" width="4.90625" style="44" bestFit="1" customWidth="1"/>
    <col min="11578" max="11578" width="1.6328125" style="44" customWidth="1"/>
    <col min="11579" max="11579" width="4.26953125" style="44" bestFit="1" customWidth="1"/>
    <col min="11580" max="11580" width="2.36328125" style="44" customWidth="1"/>
    <col min="11581" max="11581" width="4.26953125" style="44" bestFit="1" customWidth="1"/>
    <col min="11582" max="11582" width="1.36328125" style="44" customWidth="1"/>
    <col min="11583" max="11583" width="4.90625" style="44" bestFit="1" customWidth="1"/>
    <col min="11584" max="11584" width="2.6328125" style="44" customWidth="1"/>
    <col min="11585" max="11585" width="4.90625" style="44" bestFit="1" customWidth="1"/>
    <col min="11586" max="11586" width="1.36328125" style="44" customWidth="1"/>
    <col min="11587" max="11587" width="4.26953125" style="44" bestFit="1" customWidth="1"/>
    <col min="11588" max="11588" width="10.90625" style="44" bestFit="1" customWidth="1"/>
    <col min="11589" max="11589" width="4.08984375" style="44" bestFit="1" customWidth="1"/>
    <col min="11590" max="11590" width="1.36328125" style="44" customWidth="1"/>
    <col min="11591" max="11591" width="4.26953125" style="44" bestFit="1" customWidth="1"/>
    <col min="11592" max="11592" width="2.453125" style="44" customWidth="1"/>
    <col min="11593" max="11593" width="4.26953125" style="44" bestFit="1" customWidth="1"/>
    <col min="11594" max="11594" width="1.36328125" style="44" customWidth="1"/>
    <col min="11595" max="11595" width="4.08984375" style="44" bestFit="1" customWidth="1"/>
    <col min="11596" max="11596" width="2.36328125" style="44" customWidth="1"/>
    <col min="11597" max="11784" width="9" style="44"/>
    <col min="11785" max="11785" width="2.453125" style="44" customWidth="1"/>
    <col min="11786" max="11786" width="4.08984375" style="44" bestFit="1" customWidth="1"/>
    <col min="11787" max="11787" width="1.36328125" style="44" customWidth="1"/>
    <col min="11788" max="11788" width="4.26953125" style="44" bestFit="1" customWidth="1"/>
    <col min="11789" max="11789" width="2.6328125" style="44" customWidth="1"/>
    <col min="11790" max="11790" width="4.453125" style="44" bestFit="1" customWidth="1"/>
    <col min="11791" max="11791" width="1.36328125" style="44" customWidth="1"/>
    <col min="11792" max="11792" width="4.08984375" style="44" bestFit="1" customWidth="1"/>
    <col min="11793" max="11793" width="10.90625" style="44" bestFit="1" customWidth="1"/>
    <col min="11794" max="11794" width="4.26953125" style="44" bestFit="1" customWidth="1"/>
    <col min="11795" max="11795" width="1.36328125" style="44" customWidth="1"/>
    <col min="11796" max="11796" width="4.90625" style="44" bestFit="1" customWidth="1"/>
    <col min="11797" max="11797" width="2.6328125" style="44" customWidth="1"/>
    <col min="11798" max="11798" width="4.90625" style="44" bestFit="1" customWidth="1"/>
    <col min="11799" max="11799" width="1.36328125" style="44" customWidth="1"/>
    <col min="11800" max="11800" width="4.36328125" style="44" bestFit="1" customWidth="1"/>
    <col min="11801" max="11801" width="2.26953125" style="44" customWidth="1"/>
    <col min="11802" max="11802" width="4.26953125" style="44" bestFit="1" customWidth="1"/>
    <col min="11803" max="11803" width="1.36328125" style="44" customWidth="1"/>
    <col min="11804" max="11804" width="4.90625" style="44" bestFit="1" customWidth="1"/>
    <col min="11805" max="11805" width="2.6328125" style="44" customWidth="1"/>
    <col min="11806" max="11806" width="4.90625" style="44" bestFit="1" customWidth="1"/>
    <col min="11807" max="11807" width="1.26953125" style="44" customWidth="1"/>
    <col min="11808" max="11808" width="4.26953125" style="44" bestFit="1" customWidth="1"/>
    <col min="11809" max="11809" width="2.6328125" style="44" customWidth="1"/>
    <col min="11810" max="11810" width="4.7265625" style="44" bestFit="1" customWidth="1"/>
    <col min="11811" max="11811" width="1.453125" style="44" customWidth="1"/>
    <col min="11812" max="11812" width="4.26953125" style="44" bestFit="1" customWidth="1"/>
    <col min="11813" max="11813" width="2.6328125" style="44" customWidth="1"/>
    <col min="11814" max="11814" width="3" style="44" customWidth="1"/>
    <col min="11815" max="11815" width="3.36328125" style="44" customWidth="1"/>
    <col min="11816" max="11816" width="1.36328125" style="44" customWidth="1"/>
    <col min="11817" max="11817" width="4.26953125" style="44" bestFit="1" customWidth="1"/>
    <col min="11818" max="11819" width="2.6328125" style="44" customWidth="1"/>
    <col min="11820" max="11820" width="4.7265625" style="44" bestFit="1" customWidth="1"/>
    <col min="11821" max="11821" width="1.36328125" style="44" customWidth="1"/>
    <col min="11822" max="11822" width="4.26953125" style="44" bestFit="1" customWidth="1"/>
    <col min="11823" max="11824" width="2.90625" style="44" customWidth="1"/>
    <col min="11825" max="11825" width="4.26953125" style="44" bestFit="1" customWidth="1"/>
    <col min="11826" max="11826" width="1.36328125" style="44" customWidth="1"/>
    <col min="11827" max="11827" width="4.26953125" style="44" bestFit="1" customWidth="1"/>
    <col min="11828" max="11828" width="2.6328125" style="44" customWidth="1"/>
    <col min="11829" max="11829" width="4.7265625" style="44" bestFit="1" customWidth="1"/>
    <col min="11830" max="11830" width="1.36328125" style="44" customWidth="1"/>
    <col min="11831" max="11831" width="4.90625" style="44" bestFit="1" customWidth="1"/>
    <col min="11832" max="11832" width="2.6328125" style="44" customWidth="1"/>
    <col min="11833" max="11833" width="4.90625" style="44" bestFit="1" customWidth="1"/>
    <col min="11834" max="11834" width="1.6328125" style="44" customWidth="1"/>
    <col min="11835" max="11835" width="4.26953125" style="44" bestFit="1" customWidth="1"/>
    <col min="11836" max="11836" width="2.36328125" style="44" customWidth="1"/>
    <col min="11837" max="11837" width="4.26953125" style="44" bestFit="1" customWidth="1"/>
    <col min="11838" max="11838" width="1.36328125" style="44" customWidth="1"/>
    <col min="11839" max="11839" width="4.90625" style="44" bestFit="1" customWidth="1"/>
    <col min="11840" max="11840" width="2.6328125" style="44" customWidth="1"/>
    <col min="11841" max="11841" width="4.90625" style="44" bestFit="1" customWidth="1"/>
    <col min="11842" max="11842" width="1.36328125" style="44" customWidth="1"/>
    <col min="11843" max="11843" width="4.26953125" style="44" bestFit="1" customWidth="1"/>
    <col min="11844" max="11844" width="10.90625" style="44" bestFit="1" customWidth="1"/>
    <col min="11845" max="11845" width="4.08984375" style="44" bestFit="1" customWidth="1"/>
    <col min="11846" max="11846" width="1.36328125" style="44" customWidth="1"/>
    <col min="11847" max="11847" width="4.26953125" style="44" bestFit="1" customWidth="1"/>
    <col min="11848" max="11848" width="2.453125" style="44" customWidth="1"/>
    <col min="11849" max="11849" width="4.26953125" style="44" bestFit="1" customWidth="1"/>
    <col min="11850" max="11850" width="1.36328125" style="44" customWidth="1"/>
    <col min="11851" max="11851" width="4.08984375" style="44" bestFit="1" customWidth="1"/>
    <col min="11852" max="11852" width="2.36328125" style="44" customWidth="1"/>
    <col min="11853" max="12040" width="9" style="44"/>
    <col min="12041" max="12041" width="2.453125" style="44" customWidth="1"/>
    <col min="12042" max="12042" width="4.08984375" style="44" bestFit="1" customWidth="1"/>
    <col min="12043" max="12043" width="1.36328125" style="44" customWidth="1"/>
    <col min="12044" max="12044" width="4.26953125" style="44" bestFit="1" customWidth="1"/>
    <col min="12045" max="12045" width="2.6328125" style="44" customWidth="1"/>
    <col min="12046" max="12046" width="4.453125" style="44" bestFit="1" customWidth="1"/>
    <col min="12047" max="12047" width="1.36328125" style="44" customWidth="1"/>
    <col min="12048" max="12048" width="4.08984375" style="44" bestFit="1" customWidth="1"/>
    <col min="12049" max="12049" width="10.90625" style="44" bestFit="1" customWidth="1"/>
    <col min="12050" max="12050" width="4.26953125" style="44" bestFit="1" customWidth="1"/>
    <col min="12051" max="12051" width="1.36328125" style="44" customWidth="1"/>
    <col min="12052" max="12052" width="4.90625" style="44" bestFit="1" customWidth="1"/>
    <col min="12053" max="12053" width="2.6328125" style="44" customWidth="1"/>
    <col min="12054" max="12054" width="4.90625" style="44" bestFit="1" customWidth="1"/>
    <col min="12055" max="12055" width="1.36328125" style="44" customWidth="1"/>
    <col min="12056" max="12056" width="4.36328125" style="44" bestFit="1" customWidth="1"/>
    <col min="12057" max="12057" width="2.26953125" style="44" customWidth="1"/>
    <col min="12058" max="12058" width="4.26953125" style="44" bestFit="1" customWidth="1"/>
    <col min="12059" max="12059" width="1.36328125" style="44" customWidth="1"/>
    <col min="12060" max="12060" width="4.90625" style="44" bestFit="1" customWidth="1"/>
    <col min="12061" max="12061" width="2.6328125" style="44" customWidth="1"/>
    <col min="12062" max="12062" width="4.90625" style="44" bestFit="1" customWidth="1"/>
    <col min="12063" max="12063" width="1.26953125" style="44" customWidth="1"/>
    <col min="12064" max="12064" width="4.26953125" style="44" bestFit="1" customWidth="1"/>
    <col min="12065" max="12065" width="2.6328125" style="44" customWidth="1"/>
    <col min="12066" max="12066" width="4.7265625" style="44" bestFit="1" customWidth="1"/>
    <col min="12067" max="12067" width="1.453125" style="44" customWidth="1"/>
    <col min="12068" max="12068" width="4.26953125" style="44" bestFit="1" customWidth="1"/>
    <col min="12069" max="12069" width="2.6328125" style="44" customWidth="1"/>
    <col min="12070" max="12070" width="3" style="44" customWidth="1"/>
    <col min="12071" max="12071" width="3.36328125" style="44" customWidth="1"/>
    <col min="12072" max="12072" width="1.36328125" style="44" customWidth="1"/>
    <col min="12073" max="12073" width="4.26953125" style="44" bestFit="1" customWidth="1"/>
    <col min="12074" max="12075" width="2.6328125" style="44" customWidth="1"/>
    <col min="12076" max="12076" width="4.7265625" style="44" bestFit="1" customWidth="1"/>
    <col min="12077" max="12077" width="1.36328125" style="44" customWidth="1"/>
    <col min="12078" max="12078" width="4.26953125" style="44" bestFit="1" customWidth="1"/>
    <col min="12079" max="12080" width="2.90625" style="44" customWidth="1"/>
    <col min="12081" max="12081" width="4.26953125" style="44" bestFit="1" customWidth="1"/>
    <col min="12082" max="12082" width="1.36328125" style="44" customWidth="1"/>
    <col min="12083" max="12083" width="4.26953125" style="44" bestFit="1" customWidth="1"/>
    <col min="12084" max="12084" width="2.6328125" style="44" customWidth="1"/>
    <col min="12085" max="12085" width="4.7265625" style="44" bestFit="1" customWidth="1"/>
    <col min="12086" max="12086" width="1.36328125" style="44" customWidth="1"/>
    <col min="12087" max="12087" width="4.90625" style="44" bestFit="1" customWidth="1"/>
    <col min="12088" max="12088" width="2.6328125" style="44" customWidth="1"/>
    <col min="12089" max="12089" width="4.90625" style="44" bestFit="1" customWidth="1"/>
    <col min="12090" max="12090" width="1.6328125" style="44" customWidth="1"/>
    <col min="12091" max="12091" width="4.26953125" style="44" bestFit="1" customWidth="1"/>
    <col min="12092" max="12092" width="2.36328125" style="44" customWidth="1"/>
    <col min="12093" max="12093" width="4.26953125" style="44" bestFit="1" customWidth="1"/>
    <col min="12094" max="12094" width="1.36328125" style="44" customWidth="1"/>
    <col min="12095" max="12095" width="4.90625" style="44" bestFit="1" customWidth="1"/>
    <col min="12096" max="12096" width="2.6328125" style="44" customWidth="1"/>
    <col min="12097" max="12097" width="4.90625" style="44" bestFit="1" customWidth="1"/>
    <col min="12098" max="12098" width="1.36328125" style="44" customWidth="1"/>
    <col min="12099" max="12099" width="4.26953125" style="44" bestFit="1" customWidth="1"/>
    <col min="12100" max="12100" width="10.90625" style="44" bestFit="1" customWidth="1"/>
    <col min="12101" max="12101" width="4.08984375" style="44" bestFit="1" customWidth="1"/>
    <col min="12102" max="12102" width="1.36328125" style="44" customWidth="1"/>
    <col min="12103" max="12103" width="4.26953125" style="44" bestFit="1" customWidth="1"/>
    <col min="12104" max="12104" width="2.453125" style="44" customWidth="1"/>
    <col min="12105" max="12105" width="4.26953125" style="44" bestFit="1" customWidth="1"/>
    <col min="12106" max="12106" width="1.36328125" style="44" customWidth="1"/>
    <col min="12107" max="12107" width="4.08984375" style="44" bestFit="1" customWidth="1"/>
    <col min="12108" max="12108" width="2.36328125" style="44" customWidth="1"/>
    <col min="12109" max="12296" width="9" style="44"/>
    <col min="12297" max="12297" width="2.453125" style="44" customWidth="1"/>
    <col min="12298" max="12298" width="4.08984375" style="44" bestFit="1" customWidth="1"/>
    <col min="12299" max="12299" width="1.36328125" style="44" customWidth="1"/>
    <col min="12300" max="12300" width="4.26953125" style="44" bestFit="1" customWidth="1"/>
    <col min="12301" max="12301" width="2.6328125" style="44" customWidth="1"/>
    <col min="12302" max="12302" width="4.453125" style="44" bestFit="1" customWidth="1"/>
    <col min="12303" max="12303" width="1.36328125" style="44" customWidth="1"/>
    <col min="12304" max="12304" width="4.08984375" style="44" bestFit="1" customWidth="1"/>
    <col min="12305" max="12305" width="10.90625" style="44" bestFit="1" customWidth="1"/>
    <col min="12306" max="12306" width="4.26953125" style="44" bestFit="1" customWidth="1"/>
    <col min="12307" max="12307" width="1.36328125" style="44" customWidth="1"/>
    <col min="12308" max="12308" width="4.90625" style="44" bestFit="1" customWidth="1"/>
    <col min="12309" max="12309" width="2.6328125" style="44" customWidth="1"/>
    <col min="12310" max="12310" width="4.90625" style="44" bestFit="1" customWidth="1"/>
    <col min="12311" max="12311" width="1.36328125" style="44" customWidth="1"/>
    <col min="12312" max="12312" width="4.36328125" style="44" bestFit="1" customWidth="1"/>
    <col min="12313" max="12313" width="2.26953125" style="44" customWidth="1"/>
    <col min="12314" max="12314" width="4.26953125" style="44" bestFit="1" customWidth="1"/>
    <col min="12315" max="12315" width="1.36328125" style="44" customWidth="1"/>
    <col min="12316" max="12316" width="4.90625" style="44" bestFit="1" customWidth="1"/>
    <col min="12317" max="12317" width="2.6328125" style="44" customWidth="1"/>
    <col min="12318" max="12318" width="4.90625" style="44" bestFit="1" customWidth="1"/>
    <col min="12319" max="12319" width="1.26953125" style="44" customWidth="1"/>
    <col min="12320" max="12320" width="4.26953125" style="44" bestFit="1" customWidth="1"/>
    <col min="12321" max="12321" width="2.6328125" style="44" customWidth="1"/>
    <col min="12322" max="12322" width="4.7265625" style="44" bestFit="1" customWidth="1"/>
    <col min="12323" max="12323" width="1.453125" style="44" customWidth="1"/>
    <col min="12324" max="12324" width="4.26953125" style="44" bestFit="1" customWidth="1"/>
    <col min="12325" max="12325" width="2.6328125" style="44" customWidth="1"/>
    <col min="12326" max="12326" width="3" style="44" customWidth="1"/>
    <col min="12327" max="12327" width="3.36328125" style="44" customWidth="1"/>
    <col min="12328" max="12328" width="1.36328125" style="44" customWidth="1"/>
    <col min="12329" max="12329" width="4.26953125" style="44" bestFit="1" customWidth="1"/>
    <col min="12330" max="12331" width="2.6328125" style="44" customWidth="1"/>
    <col min="12332" max="12332" width="4.7265625" style="44" bestFit="1" customWidth="1"/>
    <col min="12333" max="12333" width="1.36328125" style="44" customWidth="1"/>
    <col min="12334" max="12334" width="4.26953125" style="44" bestFit="1" customWidth="1"/>
    <col min="12335" max="12336" width="2.90625" style="44" customWidth="1"/>
    <col min="12337" max="12337" width="4.26953125" style="44" bestFit="1" customWidth="1"/>
    <col min="12338" max="12338" width="1.36328125" style="44" customWidth="1"/>
    <col min="12339" max="12339" width="4.26953125" style="44" bestFit="1" customWidth="1"/>
    <col min="12340" max="12340" width="2.6328125" style="44" customWidth="1"/>
    <col min="12341" max="12341" width="4.7265625" style="44" bestFit="1" customWidth="1"/>
    <col min="12342" max="12342" width="1.36328125" style="44" customWidth="1"/>
    <col min="12343" max="12343" width="4.90625" style="44" bestFit="1" customWidth="1"/>
    <col min="12344" max="12344" width="2.6328125" style="44" customWidth="1"/>
    <col min="12345" max="12345" width="4.90625" style="44" bestFit="1" customWidth="1"/>
    <col min="12346" max="12346" width="1.6328125" style="44" customWidth="1"/>
    <col min="12347" max="12347" width="4.26953125" style="44" bestFit="1" customWidth="1"/>
    <col min="12348" max="12348" width="2.36328125" style="44" customWidth="1"/>
    <col min="12349" max="12349" width="4.26953125" style="44" bestFit="1" customWidth="1"/>
    <col min="12350" max="12350" width="1.36328125" style="44" customWidth="1"/>
    <col min="12351" max="12351" width="4.90625" style="44" bestFit="1" customWidth="1"/>
    <col min="12352" max="12352" width="2.6328125" style="44" customWidth="1"/>
    <col min="12353" max="12353" width="4.90625" style="44" bestFit="1" customWidth="1"/>
    <col min="12354" max="12354" width="1.36328125" style="44" customWidth="1"/>
    <col min="12355" max="12355" width="4.26953125" style="44" bestFit="1" customWidth="1"/>
    <col min="12356" max="12356" width="10.90625" style="44" bestFit="1" customWidth="1"/>
    <col min="12357" max="12357" width="4.08984375" style="44" bestFit="1" customWidth="1"/>
    <col min="12358" max="12358" width="1.36328125" style="44" customWidth="1"/>
    <col min="12359" max="12359" width="4.26953125" style="44" bestFit="1" customWidth="1"/>
    <col min="12360" max="12360" width="2.453125" style="44" customWidth="1"/>
    <col min="12361" max="12361" width="4.26953125" style="44" bestFit="1" customWidth="1"/>
    <col min="12362" max="12362" width="1.36328125" style="44" customWidth="1"/>
    <col min="12363" max="12363" width="4.08984375" style="44" bestFit="1" customWidth="1"/>
    <col min="12364" max="12364" width="2.36328125" style="44" customWidth="1"/>
    <col min="12365" max="12552" width="9" style="44"/>
    <col min="12553" max="12553" width="2.453125" style="44" customWidth="1"/>
    <col min="12554" max="12554" width="4.08984375" style="44" bestFit="1" customWidth="1"/>
    <col min="12555" max="12555" width="1.36328125" style="44" customWidth="1"/>
    <col min="12556" max="12556" width="4.26953125" style="44" bestFit="1" customWidth="1"/>
    <col min="12557" max="12557" width="2.6328125" style="44" customWidth="1"/>
    <col min="12558" max="12558" width="4.453125" style="44" bestFit="1" customWidth="1"/>
    <col min="12559" max="12559" width="1.36328125" style="44" customWidth="1"/>
    <col min="12560" max="12560" width="4.08984375" style="44" bestFit="1" customWidth="1"/>
    <col min="12561" max="12561" width="10.90625" style="44" bestFit="1" customWidth="1"/>
    <col min="12562" max="12562" width="4.26953125" style="44" bestFit="1" customWidth="1"/>
    <col min="12563" max="12563" width="1.36328125" style="44" customWidth="1"/>
    <col min="12564" max="12564" width="4.90625" style="44" bestFit="1" customWidth="1"/>
    <col min="12565" max="12565" width="2.6328125" style="44" customWidth="1"/>
    <col min="12566" max="12566" width="4.90625" style="44" bestFit="1" customWidth="1"/>
    <col min="12567" max="12567" width="1.36328125" style="44" customWidth="1"/>
    <col min="12568" max="12568" width="4.36328125" style="44" bestFit="1" customWidth="1"/>
    <col min="12569" max="12569" width="2.26953125" style="44" customWidth="1"/>
    <col min="12570" max="12570" width="4.26953125" style="44" bestFit="1" customWidth="1"/>
    <col min="12571" max="12571" width="1.36328125" style="44" customWidth="1"/>
    <col min="12572" max="12572" width="4.90625" style="44" bestFit="1" customWidth="1"/>
    <col min="12573" max="12573" width="2.6328125" style="44" customWidth="1"/>
    <col min="12574" max="12574" width="4.90625" style="44" bestFit="1" customWidth="1"/>
    <col min="12575" max="12575" width="1.26953125" style="44" customWidth="1"/>
    <col min="12576" max="12576" width="4.26953125" style="44" bestFit="1" customWidth="1"/>
    <col min="12577" max="12577" width="2.6328125" style="44" customWidth="1"/>
    <col min="12578" max="12578" width="4.7265625" style="44" bestFit="1" customWidth="1"/>
    <col min="12579" max="12579" width="1.453125" style="44" customWidth="1"/>
    <col min="12580" max="12580" width="4.26953125" style="44" bestFit="1" customWidth="1"/>
    <col min="12581" max="12581" width="2.6328125" style="44" customWidth="1"/>
    <col min="12582" max="12582" width="3" style="44" customWidth="1"/>
    <col min="12583" max="12583" width="3.36328125" style="44" customWidth="1"/>
    <col min="12584" max="12584" width="1.36328125" style="44" customWidth="1"/>
    <col min="12585" max="12585" width="4.26953125" style="44" bestFit="1" customWidth="1"/>
    <col min="12586" max="12587" width="2.6328125" style="44" customWidth="1"/>
    <col min="12588" max="12588" width="4.7265625" style="44" bestFit="1" customWidth="1"/>
    <col min="12589" max="12589" width="1.36328125" style="44" customWidth="1"/>
    <col min="12590" max="12590" width="4.26953125" style="44" bestFit="1" customWidth="1"/>
    <col min="12591" max="12592" width="2.90625" style="44" customWidth="1"/>
    <col min="12593" max="12593" width="4.26953125" style="44" bestFit="1" customWidth="1"/>
    <col min="12594" max="12594" width="1.36328125" style="44" customWidth="1"/>
    <col min="12595" max="12595" width="4.26953125" style="44" bestFit="1" customWidth="1"/>
    <col min="12596" max="12596" width="2.6328125" style="44" customWidth="1"/>
    <col min="12597" max="12597" width="4.7265625" style="44" bestFit="1" customWidth="1"/>
    <col min="12598" max="12598" width="1.36328125" style="44" customWidth="1"/>
    <col min="12599" max="12599" width="4.90625" style="44" bestFit="1" customWidth="1"/>
    <col min="12600" max="12600" width="2.6328125" style="44" customWidth="1"/>
    <col min="12601" max="12601" width="4.90625" style="44" bestFit="1" customWidth="1"/>
    <col min="12602" max="12602" width="1.6328125" style="44" customWidth="1"/>
    <col min="12603" max="12603" width="4.26953125" style="44" bestFit="1" customWidth="1"/>
    <col min="12604" max="12604" width="2.36328125" style="44" customWidth="1"/>
    <col min="12605" max="12605" width="4.26953125" style="44" bestFit="1" customWidth="1"/>
    <col min="12606" max="12606" width="1.36328125" style="44" customWidth="1"/>
    <col min="12607" max="12607" width="4.90625" style="44" bestFit="1" customWidth="1"/>
    <col min="12608" max="12608" width="2.6328125" style="44" customWidth="1"/>
    <col min="12609" max="12609" width="4.90625" style="44" bestFit="1" customWidth="1"/>
    <col min="12610" max="12610" width="1.36328125" style="44" customWidth="1"/>
    <col min="12611" max="12611" width="4.26953125" style="44" bestFit="1" customWidth="1"/>
    <col min="12612" max="12612" width="10.90625" style="44" bestFit="1" customWidth="1"/>
    <col min="12613" max="12613" width="4.08984375" style="44" bestFit="1" customWidth="1"/>
    <col min="12614" max="12614" width="1.36328125" style="44" customWidth="1"/>
    <col min="12615" max="12615" width="4.26953125" style="44" bestFit="1" customWidth="1"/>
    <col min="12616" max="12616" width="2.453125" style="44" customWidth="1"/>
    <col min="12617" max="12617" width="4.26953125" style="44" bestFit="1" customWidth="1"/>
    <col min="12618" max="12618" width="1.36328125" style="44" customWidth="1"/>
    <col min="12619" max="12619" width="4.08984375" style="44" bestFit="1" customWidth="1"/>
    <col min="12620" max="12620" width="2.36328125" style="44" customWidth="1"/>
    <col min="12621" max="12808" width="9" style="44"/>
    <col min="12809" max="12809" width="2.453125" style="44" customWidth="1"/>
    <col min="12810" max="12810" width="4.08984375" style="44" bestFit="1" customWidth="1"/>
    <col min="12811" max="12811" width="1.36328125" style="44" customWidth="1"/>
    <col min="12812" max="12812" width="4.26953125" style="44" bestFit="1" customWidth="1"/>
    <col min="12813" max="12813" width="2.6328125" style="44" customWidth="1"/>
    <col min="12814" max="12814" width="4.453125" style="44" bestFit="1" customWidth="1"/>
    <col min="12815" max="12815" width="1.36328125" style="44" customWidth="1"/>
    <col min="12816" max="12816" width="4.08984375" style="44" bestFit="1" customWidth="1"/>
    <col min="12817" max="12817" width="10.90625" style="44" bestFit="1" customWidth="1"/>
    <col min="12818" max="12818" width="4.26953125" style="44" bestFit="1" customWidth="1"/>
    <col min="12819" max="12819" width="1.36328125" style="44" customWidth="1"/>
    <col min="12820" max="12820" width="4.90625" style="44" bestFit="1" customWidth="1"/>
    <col min="12821" max="12821" width="2.6328125" style="44" customWidth="1"/>
    <col min="12822" max="12822" width="4.90625" style="44" bestFit="1" customWidth="1"/>
    <col min="12823" max="12823" width="1.36328125" style="44" customWidth="1"/>
    <col min="12824" max="12824" width="4.36328125" style="44" bestFit="1" customWidth="1"/>
    <col min="12825" max="12825" width="2.26953125" style="44" customWidth="1"/>
    <col min="12826" max="12826" width="4.26953125" style="44" bestFit="1" customWidth="1"/>
    <col min="12827" max="12827" width="1.36328125" style="44" customWidth="1"/>
    <col min="12828" max="12828" width="4.90625" style="44" bestFit="1" customWidth="1"/>
    <col min="12829" max="12829" width="2.6328125" style="44" customWidth="1"/>
    <col min="12830" max="12830" width="4.90625" style="44" bestFit="1" customWidth="1"/>
    <col min="12831" max="12831" width="1.26953125" style="44" customWidth="1"/>
    <col min="12832" max="12832" width="4.26953125" style="44" bestFit="1" customWidth="1"/>
    <col min="12833" max="12833" width="2.6328125" style="44" customWidth="1"/>
    <col min="12834" max="12834" width="4.7265625" style="44" bestFit="1" customWidth="1"/>
    <col min="12835" max="12835" width="1.453125" style="44" customWidth="1"/>
    <col min="12836" max="12836" width="4.26953125" style="44" bestFit="1" customWidth="1"/>
    <col min="12837" max="12837" width="2.6328125" style="44" customWidth="1"/>
    <col min="12838" max="12838" width="3" style="44" customWidth="1"/>
    <col min="12839" max="12839" width="3.36328125" style="44" customWidth="1"/>
    <col min="12840" max="12840" width="1.36328125" style="44" customWidth="1"/>
    <col min="12841" max="12841" width="4.26953125" style="44" bestFit="1" customWidth="1"/>
    <col min="12842" max="12843" width="2.6328125" style="44" customWidth="1"/>
    <col min="12844" max="12844" width="4.7265625" style="44" bestFit="1" customWidth="1"/>
    <col min="12845" max="12845" width="1.36328125" style="44" customWidth="1"/>
    <col min="12846" max="12846" width="4.26953125" style="44" bestFit="1" customWidth="1"/>
    <col min="12847" max="12848" width="2.90625" style="44" customWidth="1"/>
    <col min="12849" max="12849" width="4.26953125" style="44" bestFit="1" customWidth="1"/>
    <col min="12850" max="12850" width="1.36328125" style="44" customWidth="1"/>
    <col min="12851" max="12851" width="4.26953125" style="44" bestFit="1" customWidth="1"/>
    <col min="12852" max="12852" width="2.6328125" style="44" customWidth="1"/>
    <col min="12853" max="12853" width="4.7265625" style="44" bestFit="1" customWidth="1"/>
    <col min="12854" max="12854" width="1.36328125" style="44" customWidth="1"/>
    <col min="12855" max="12855" width="4.90625" style="44" bestFit="1" customWidth="1"/>
    <col min="12856" max="12856" width="2.6328125" style="44" customWidth="1"/>
    <col min="12857" max="12857" width="4.90625" style="44" bestFit="1" customWidth="1"/>
    <col min="12858" max="12858" width="1.6328125" style="44" customWidth="1"/>
    <col min="12859" max="12859" width="4.26953125" style="44" bestFit="1" customWidth="1"/>
    <col min="12860" max="12860" width="2.36328125" style="44" customWidth="1"/>
    <col min="12861" max="12861" width="4.26953125" style="44" bestFit="1" customWidth="1"/>
    <col min="12862" max="12862" width="1.36328125" style="44" customWidth="1"/>
    <col min="12863" max="12863" width="4.90625" style="44" bestFit="1" customWidth="1"/>
    <col min="12864" max="12864" width="2.6328125" style="44" customWidth="1"/>
    <col min="12865" max="12865" width="4.90625" style="44" bestFit="1" customWidth="1"/>
    <col min="12866" max="12866" width="1.36328125" style="44" customWidth="1"/>
    <col min="12867" max="12867" width="4.26953125" style="44" bestFit="1" customWidth="1"/>
    <col min="12868" max="12868" width="10.90625" style="44" bestFit="1" customWidth="1"/>
    <col min="12869" max="12869" width="4.08984375" style="44" bestFit="1" customWidth="1"/>
    <col min="12870" max="12870" width="1.36328125" style="44" customWidth="1"/>
    <col min="12871" max="12871" width="4.26953125" style="44" bestFit="1" customWidth="1"/>
    <col min="12872" max="12872" width="2.453125" style="44" customWidth="1"/>
    <col min="12873" max="12873" width="4.26953125" style="44" bestFit="1" customWidth="1"/>
    <col min="12874" max="12874" width="1.36328125" style="44" customWidth="1"/>
    <col min="12875" max="12875" width="4.08984375" style="44" bestFit="1" customWidth="1"/>
    <col min="12876" max="12876" width="2.36328125" style="44" customWidth="1"/>
    <col min="12877" max="13064" width="9" style="44"/>
    <col min="13065" max="13065" width="2.453125" style="44" customWidth="1"/>
    <col min="13066" max="13066" width="4.08984375" style="44" bestFit="1" customWidth="1"/>
    <col min="13067" max="13067" width="1.36328125" style="44" customWidth="1"/>
    <col min="13068" max="13068" width="4.26953125" style="44" bestFit="1" customWidth="1"/>
    <col min="13069" max="13069" width="2.6328125" style="44" customWidth="1"/>
    <col min="13070" max="13070" width="4.453125" style="44" bestFit="1" customWidth="1"/>
    <col min="13071" max="13071" width="1.36328125" style="44" customWidth="1"/>
    <col min="13072" max="13072" width="4.08984375" style="44" bestFit="1" customWidth="1"/>
    <col min="13073" max="13073" width="10.90625" style="44" bestFit="1" customWidth="1"/>
    <col min="13074" max="13074" width="4.26953125" style="44" bestFit="1" customWidth="1"/>
    <col min="13075" max="13075" width="1.36328125" style="44" customWidth="1"/>
    <col min="13076" max="13076" width="4.90625" style="44" bestFit="1" customWidth="1"/>
    <col min="13077" max="13077" width="2.6328125" style="44" customWidth="1"/>
    <col min="13078" max="13078" width="4.90625" style="44" bestFit="1" customWidth="1"/>
    <col min="13079" max="13079" width="1.36328125" style="44" customWidth="1"/>
    <col min="13080" max="13080" width="4.36328125" style="44" bestFit="1" customWidth="1"/>
    <col min="13081" max="13081" width="2.26953125" style="44" customWidth="1"/>
    <col min="13082" max="13082" width="4.26953125" style="44" bestFit="1" customWidth="1"/>
    <col min="13083" max="13083" width="1.36328125" style="44" customWidth="1"/>
    <col min="13084" max="13084" width="4.90625" style="44" bestFit="1" customWidth="1"/>
    <col min="13085" max="13085" width="2.6328125" style="44" customWidth="1"/>
    <col min="13086" max="13086" width="4.90625" style="44" bestFit="1" customWidth="1"/>
    <col min="13087" max="13087" width="1.26953125" style="44" customWidth="1"/>
    <col min="13088" max="13088" width="4.26953125" style="44" bestFit="1" customWidth="1"/>
    <col min="13089" max="13089" width="2.6328125" style="44" customWidth="1"/>
    <col min="13090" max="13090" width="4.7265625" style="44" bestFit="1" customWidth="1"/>
    <col min="13091" max="13091" width="1.453125" style="44" customWidth="1"/>
    <col min="13092" max="13092" width="4.26953125" style="44" bestFit="1" customWidth="1"/>
    <col min="13093" max="13093" width="2.6328125" style="44" customWidth="1"/>
    <col min="13094" max="13094" width="3" style="44" customWidth="1"/>
    <col min="13095" max="13095" width="3.36328125" style="44" customWidth="1"/>
    <col min="13096" max="13096" width="1.36328125" style="44" customWidth="1"/>
    <col min="13097" max="13097" width="4.26953125" style="44" bestFit="1" customWidth="1"/>
    <col min="13098" max="13099" width="2.6328125" style="44" customWidth="1"/>
    <col min="13100" max="13100" width="4.7265625" style="44" bestFit="1" customWidth="1"/>
    <col min="13101" max="13101" width="1.36328125" style="44" customWidth="1"/>
    <col min="13102" max="13102" width="4.26953125" style="44" bestFit="1" customWidth="1"/>
    <col min="13103" max="13104" width="2.90625" style="44" customWidth="1"/>
    <col min="13105" max="13105" width="4.26953125" style="44" bestFit="1" customWidth="1"/>
    <col min="13106" max="13106" width="1.36328125" style="44" customWidth="1"/>
    <col min="13107" max="13107" width="4.26953125" style="44" bestFit="1" customWidth="1"/>
    <col min="13108" max="13108" width="2.6328125" style="44" customWidth="1"/>
    <col min="13109" max="13109" width="4.7265625" style="44" bestFit="1" customWidth="1"/>
    <col min="13110" max="13110" width="1.36328125" style="44" customWidth="1"/>
    <col min="13111" max="13111" width="4.90625" style="44" bestFit="1" customWidth="1"/>
    <col min="13112" max="13112" width="2.6328125" style="44" customWidth="1"/>
    <col min="13113" max="13113" width="4.90625" style="44" bestFit="1" customWidth="1"/>
    <col min="13114" max="13114" width="1.6328125" style="44" customWidth="1"/>
    <col min="13115" max="13115" width="4.26953125" style="44" bestFit="1" customWidth="1"/>
    <col min="13116" max="13116" width="2.36328125" style="44" customWidth="1"/>
    <col min="13117" max="13117" width="4.26953125" style="44" bestFit="1" customWidth="1"/>
    <col min="13118" max="13118" width="1.36328125" style="44" customWidth="1"/>
    <col min="13119" max="13119" width="4.90625" style="44" bestFit="1" customWidth="1"/>
    <col min="13120" max="13120" width="2.6328125" style="44" customWidth="1"/>
    <col min="13121" max="13121" width="4.90625" style="44" bestFit="1" customWidth="1"/>
    <col min="13122" max="13122" width="1.36328125" style="44" customWidth="1"/>
    <col min="13123" max="13123" width="4.26953125" style="44" bestFit="1" customWidth="1"/>
    <col min="13124" max="13124" width="10.90625" style="44" bestFit="1" customWidth="1"/>
    <col min="13125" max="13125" width="4.08984375" style="44" bestFit="1" customWidth="1"/>
    <col min="13126" max="13126" width="1.36328125" style="44" customWidth="1"/>
    <col min="13127" max="13127" width="4.26953125" style="44" bestFit="1" customWidth="1"/>
    <col min="13128" max="13128" width="2.453125" style="44" customWidth="1"/>
    <col min="13129" max="13129" width="4.26953125" style="44" bestFit="1" customWidth="1"/>
    <col min="13130" max="13130" width="1.36328125" style="44" customWidth="1"/>
    <col min="13131" max="13131" width="4.08984375" style="44" bestFit="1" customWidth="1"/>
    <col min="13132" max="13132" width="2.36328125" style="44" customWidth="1"/>
    <col min="13133" max="13320" width="9" style="44"/>
    <col min="13321" max="13321" width="2.453125" style="44" customWidth="1"/>
    <col min="13322" max="13322" width="4.08984375" style="44" bestFit="1" customWidth="1"/>
    <col min="13323" max="13323" width="1.36328125" style="44" customWidth="1"/>
    <col min="13324" max="13324" width="4.26953125" style="44" bestFit="1" customWidth="1"/>
    <col min="13325" max="13325" width="2.6328125" style="44" customWidth="1"/>
    <col min="13326" max="13326" width="4.453125" style="44" bestFit="1" customWidth="1"/>
    <col min="13327" max="13327" width="1.36328125" style="44" customWidth="1"/>
    <col min="13328" max="13328" width="4.08984375" style="44" bestFit="1" customWidth="1"/>
    <col min="13329" max="13329" width="10.90625" style="44" bestFit="1" customWidth="1"/>
    <col min="13330" max="13330" width="4.26953125" style="44" bestFit="1" customWidth="1"/>
    <col min="13331" max="13331" width="1.36328125" style="44" customWidth="1"/>
    <col min="13332" max="13332" width="4.90625" style="44" bestFit="1" customWidth="1"/>
    <col min="13333" max="13333" width="2.6328125" style="44" customWidth="1"/>
    <col min="13334" max="13334" width="4.90625" style="44" bestFit="1" customWidth="1"/>
    <col min="13335" max="13335" width="1.36328125" style="44" customWidth="1"/>
    <col min="13336" max="13336" width="4.36328125" style="44" bestFit="1" customWidth="1"/>
    <col min="13337" max="13337" width="2.26953125" style="44" customWidth="1"/>
    <col min="13338" max="13338" width="4.26953125" style="44" bestFit="1" customWidth="1"/>
    <col min="13339" max="13339" width="1.36328125" style="44" customWidth="1"/>
    <col min="13340" max="13340" width="4.90625" style="44" bestFit="1" customWidth="1"/>
    <col min="13341" max="13341" width="2.6328125" style="44" customWidth="1"/>
    <col min="13342" max="13342" width="4.90625" style="44" bestFit="1" customWidth="1"/>
    <col min="13343" max="13343" width="1.26953125" style="44" customWidth="1"/>
    <col min="13344" max="13344" width="4.26953125" style="44" bestFit="1" customWidth="1"/>
    <col min="13345" max="13345" width="2.6328125" style="44" customWidth="1"/>
    <col min="13346" max="13346" width="4.7265625" style="44" bestFit="1" customWidth="1"/>
    <col min="13347" max="13347" width="1.453125" style="44" customWidth="1"/>
    <col min="13348" max="13348" width="4.26953125" style="44" bestFit="1" customWidth="1"/>
    <col min="13349" max="13349" width="2.6328125" style="44" customWidth="1"/>
    <col min="13350" max="13350" width="3" style="44" customWidth="1"/>
    <col min="13351" max="13351" width="3.36328125" style="44" customWidth="1"/>
    <col min="13352" max="13352" width="1.36328125" style="44" customWidth="1"/>
    <col min="13353" max="13353" width="4.26953125" style="44" bestFit="1" customWidth="1"/>
    <col min="13354" max="13355" width="2.6328125" style="44" customWidth="1"/>
    <col min="13356" max="13356" width="4.7265625" style="44" bestFit="1" customWidth="1"/>
    <col min="13357" max="13357" width="1.36328125" style="44" customWidth="1"/>
    <col min="13358" max="13358" width="4.26953125" style="44" bestFit="1" customWidth="1"/>
    <col min="13359" max="13360" width="2.90625" style="44" customWidth="1"/>
    <col min="13361" max="13361" width="4.26953125" style="44" bestFit="1" customWidth="1"/>
    <col min="13362" max="13362" width="1.36328125" style="44" customWidth="1"/>
    <col min="13363" max="13363" width="4.26953125" style="44" bestFit="1" customWidth="1"/>
    <col min="13364" max="13364" width="2.6328125" style="44" customWidth="1"/>
    <col min="13365" max="13365" width="4.7265625" style="44" bestFit="1" customWidth="1"/>
    <col min="13366" max="13366" width="1.36328125" style="44" customWidth="1"/>
    <col min="13367" max="13367" width="4.90625" style="44" bestFit="1" customWidth="1"/>
    <col min="13368" max="13368" width="2.6328125" style="44" customWidth="1"/>
    <col min="13369" max="13369" width="4.90625" style="44" bestFit="1" customWidth="1"/>
    <col min="13370" max="13370" width="1.6328125" style="44" customWidth="1"/>
    <col min="13371" max="13371" width="4.26953125" style="44" bestFit="1" customWidth="1"/>
    <col min="13372" max="13372" width="2.36328125" style="44" customWidth="1"/>
    <col min="13373" max="13373" width="4.26953125" style="44" bestFit="1" customWidth="1"/>
    <col min="13374" max="13374" width="1.36328125" style="44" customWidth="1"/>
    <col min="13375" max="13375" width="4.90625" style="44" bestFit="1" customWidth="1"/>
    <col min="13376" max="13376" width="2.6328125" style="44" customWidth="1"/>
    <col min="13377" max="13377" width="4.90625" style="44" bestFit="1" customWidth="1"/>
    <col min="13378" max="13378" width="1.36328125" style="44" customWidth="1"/>
    <col min="13379" max="13379" width="4.26953125" style="44" bestFit="1" customWidth="1"/>
    <col min="13380" max="13380" width="10.90625" style="44" bestFit="1" customWidth="1"/>
    <col min="13381" max="13381" width="4.08984375" style="44" bestFit="1" customWidth="1"/>
    <col min="13382" max="13382" width="1.36328125" style="44" customWidth="1"/>
    <col min="13383" max="13383" width="4.26953125" style="44" bestFit="1" customWidth="1"/>
    <col min="13384" max="13384" width="2.453125" style="44" customWidth="1"/>
    <col min="13385" max="13385" width="4.26953125" style="44" bestFit="1" customWidth="1"/>
    <col min="13386" max="13386" width="1.36328125" style="44" customWidth="1"/>
    <col min="13387" max="13387" width="4.08984375" style="44" bestFit="1" customWidth="1"/>
    <col min="13388" max="13388" width="2.36328125" style="44" customWidth="1"/>
    <col min="13389" max="13576" width="9" style="44"/>
    <col min="13577" max="13577" width="2.453125" style="44" customWidth="1"/>
    <col min="13578" max="13578" width="4.08984375" style="44" bestFit="1" customWidth="1"/>
    <col min="13579" max="13579" width="1.36328125" style="44" customWidth="1"/>
    <col min="13580" max="13580" width="4.26953125" style="44" bestFit="1" customWidth="1"/>
    <col min="13581" max="13581" width="2.6328125" style="44" customWidth="1"/>
    <col min="13582" max="13582" width="4.453125" style="44" bestFit="1" customWidth="1"/>
    <col min="13583" max="13583" width="1.36328125" style="44" customWidth="1"/>
    <col min="13584" max="13584" width="4.08984375" style="44" bestFit="1" customWidth="1"/>
    <col min="13585" max="13585" width="10.90625" style="44" bestFit="1" customWidth="1"/>
    <col min="13586" max="13586" width="4.26953125" style="44" bestFit="1" customWidth="1"/>
    <col min="13587" max="13587" width="1.36328125" style="44" customWidth="1"/>
    <col min="13588" max="13588" width="4.90625" style="44" bestFit="1" customWidth="1"/>
    <col min="13589" max="13589" width="2.6328125" style="44" customWidth="1"/>
    <col min="13590" max="13590" width="4.90625" style="44" bestFit="1" customWidth="1"/>
    <col min="13591" max="13591" width="1.36328125" style="44" customWidth="1"/>
    <col min="13592" max="13592" width="4.36328125" style="44" bestFit="1" customWidth="1"/>
    <col min="13593" max="13593" width="2.26953125" style="44" customWidth="1"/>
    <col min="13594" max="13594" width="4.26953125" style="44" bestFit="1" customWidth="1"/>
    <col min="13595" max="13595" width="1.36328125" style="44" customWidth="1"/>
    <col min="13596" max="13596" width="4.90625" style="44" bestFit="1" customWidth="1"/>
    <col min="13597" max="13597" width="2.6328125" style="44" customWidth="1"/>
    <col min="13598" max="13598" width="4.90625" style="44" bestFit="1" customWidth="1"/>
    <col min="13599" max="13599" width="1.26953125" style="44" customWidth="1"/>
    <col min="13600" max="13600" width="4.26953125" style="44" bestFit="1" customWidth="1"/>
    <col min="13601" max="13601" width="2.6328125" style="44" customWidth="1"/>
    <col min="13602" max="13602" width="4.7265625" style="44" bestFit="1" customWidth="1"/>
    <col min="13603" max="13603" width="1.453125" style="44" customWidth="1"/>
    <col min="13604" max="13604" width="4.26953125" style="44" bestFit="1" customWidth="1"/>
    <col min="13605" max="13605" width="2.6328125" style="44" customWidth="1"/>
    <col min="13606" max="13606" width="3" style="44" customWidth="1"/>
    <col min="13607" max="13607" width="3.36328125" style="44" customWidth="1"/>
    <col min="13608" max="13608" width="1.36328125" style="44" customWidth="1"/>
    <col min="13609" max="13609" width="4.26953125" style="44" bestFit="1" customWidth="1"/>
    <col min="13610" max="13611" width="2.6328125" style="44" customWidth="1"/>
    <col min="13612" max="13612" width="4.7265625" style="44" bestFit="1" customWidth="1"/>
    <col min="13613" max="13613" width="1.36328125" style="44" customWidth="1"/>
    <col min="13614" max="13614" width="4.26953125" style="44" bestFit="1" customWidth="1"/>
    <col min="13615" max="13616" width="2.90625" style="44" customWidth="1"/>
    <col min="13617" max="13617" width="4.26953125" style="44" bestFit="1" customWidth="1"/>
    <col min="13618" max="13618" width="1.36328125" style="44" customWidth="1"/>
    <col min="13619" max="13619" width="4.26953125" style="44" bestFit="1" customWidth="1"/>
    <col min="13620" max="13620" width="2.6328125" style="44" customWidth="1"/>
    <col min="13621" max="13621" width="4.7265625" style="44" bestFit="1" customWidth="1"/>
    <col min="13622" max="13622" width="1.36328125" style="44" customWidth="1"/>
    <col min="13623" max="13623" width="4.90625" style="44" bestFit="1" customWidth="1"/>
    <col min="13624" max="13624" width="2.6328125" style="44" customWidth="1"/>
    <col min="13625" max="13625" width="4.90625" style="44" bestFit="1" customWidth="1"/>
    <col min="13626" max="13626" width="1.6328125" style="44" customWidth="1"/>
    <col min="13627" max="13627" width="4.26953125" style="44" bestFit="1" customWidth="1"/>
    <col min="13628" max="13628" width="2.36328125" style="44" customWidth="1"/>
    <col min="13629" max="13629" width="4.26953125" style="44" bestFit="1" customWidth="1"/>
    <col min="13630" max="13630" width="1.36328125" style="44" customWidth="1"/>
    <col min="13631" max="13631" width="4.90625" style="44" bestFit="1" customWidth="1"/>
    <col min="13632" max="13632" width="2.6328125" style="44" customWidth="1"/>
    <col min="13633" max="13633" width="4.90625" style="44" bestFit="1" customWidth="1"/>
    <col min="13634" max="13634" width="1.36328125" style="44" customWidth="1"/>
    <col min="13635" max="13635" width="4.26953125" style="44" bestFit="1" customWidth="1"/>
    <col min="13636" max="13636" width="10.90625" style="44" bestFit="1" customWidth="1"/>
    <col min="13637" max="13637" width="4.08984375" style="44" bestFit="1" customWidth="1"/>
    <col min="13638" max="13638" width="1.36328125" style="44" customWidth="1"/>
    <col min="13639" max="13639" width="4.26953125" style="44" bestFit="1" customWidth="1"/>
    <col min="13640" max="13640" width="2.453125" style="44" customWidth="1"/>
    <col min="13641" max="13641" width="4.26953125" style="44" bestFit="1" customWidth="1"/>
    <col min="13642" max="13642" width="1.36328125" style="44" customWidth="1"/>
    <col min="13643" max="13643" width="4.08984375" style="44" bestFit="1" customWidth="1"/>
    <col min="13644" max="13644" width="2.36328125" style="44" customWidth="1"/>
    <col min="13645" max="13832" width="9" style="44"/>
    <col min="13833" max="13833" width="2.453125" style="44" customWidth="1"/>
    <col min="13834" max="13834" width="4.08984375" style="44" bestFit="1" customWidth="1"/>
    <col min="13835" max="13835" width="1.36328125" style="44" customWidth="1"/>
    <col min="13836" max="13836" width="4.26953125" style="44" bestFit="1" customWidth="1"/>
    <col min="13837" max="13837" width="2.6328125" style="44" customWidth="1"/>
    <col min="13838" max="13838" width="4.453125" style="44" bestFit="1" customWidth="1"/>
    <col min="13839" max="13839" width="1.36328125" style="44" customWidth="1"/>
    <col min="13840" max="13840" width="4.08984375" style="44" bestFit="1" customWidth="1"/>
    <col min="13841" max="13841" width="10.90625" style="44" bestFit="1" customWidth="1"/>
    <col min="13842" max="13842" width="4.26953125" style="44" bestFit="1" customWidth="1"/>
    <col min="13843" max="13843" width="1.36328125" style="44" customWidth="1"/>
    <col min="13844" max="13844" width="4.90625" style="44" bestFit="1" customWidth="1"/>
    <col min="13845" max="13845" width="2.6328125" style="44" customWidth="1"/>
    <col min="13846" max="13846" width="4.90625" style="44" bestFit="1" customWidth="1"/>
    <col min="13847" max="13847" width="1.36328125" style="44" customWidth="1"/>
    <col min="13848" max="13848" width="4.36328125" style="44" bestFit="1" customWidth="1"/>
    <col min="13849" max="13849" width="2.26953125" style="44" customWidth="1"/>
    <col min="13850" max="13850" width="4.26953125" style="44" bestFit="1" customWidth="1"/>
    <col min="13851" max="13851" width="1.36328125" style="44" customWidth="1"/>
    <col min="13852" max="13852" width="4.90625" style="44" bestFit="1" customWidth="1"/>
    <col min="13853" max="13853" width="2.6328125" style="44" customWidth="1"/>
    <col min="13854" max="13854" width="4.90625" style="44" bestFit="1" customWidth="1"/>
    <col min="13855" max="13855" width="1.26953125" style="44" customWidth="1"/>
    <col min="13856" max="13856" width="4.26953125" style="44" bestFit="1" customWidth="1"/>
    <col min="13857" max="13857" width="2.6328125" style="44" customWidth="1"/>
    <col min="13858" max="13858" width="4.7265625" style="44" bestFit="1" customWidth="1"/>
    <col min="13859" max="13859" width="1.453125" style="44" customWidth="1"/>
    <col min="13860" max="13860" width="4.26953125" style="44" bestFit="1" customWidth="1"/>
    <col min="13861" max="13861" width="2.6328125" style="44" customWidth="1"/>
    <col min="13862" max="13862" width="3" style="44" customWidth="1"/>
    <col min="13863" max="13863" width="3.36328125" style="44" customWidth="1"/>
    <col min="13864" max="13864" width="1.36328125" style="44" customWidth="1"/>
    <col min="13865" max="13865" width="4.26953125" style="44" bestFit="1" customWidth="1"/>
    <col min="13866" max="13867" width="2.6328125" style="44" customWidth="1"/>
    <col min="13868" max="13868" width="4.7265625" style="44" bestFit="1" customWidth="1"/>
    <col min="13869" max="13869" width="1.36328125" style="44" customWidth="1"/>
    <col min="13870" max="13870" width="4.26953125" style="44" bestFit="1" customWidth="1"/>
    <col min="13871" max="13872" width="2.90625" style="44" customWidth="1"/>
    <col min="13873" max="13873" width="4.26953125" style="44" bestFit="1" customWidth="1"/>
    <col min="13874" max="13874" width="1.36328125" style="44" customWidth="1"/>
    <col min="13875" max="13875" width="4.26953125" style="44" bestFit="1" customWidth="1"/>
    <col min="13876" max="13876" width="2.6328125" style="44" customWidth="1"/>
    <col min="13877" max="13877" width="4.7265625" style="44" bestFit="1" customWidth="1"/>
    <col min="13878" max="13878" width="1.36328125" style="44" customWidth="1"/>
    <col min="13879" max="13879" width="4.90625" style="44" bestFit="1" customWidth="1"/>
    <col min="13880" max="13880" width="2.6328125" style="44" customWidth="1"/>
    <col min="13881" max="13881" width="4.90625" style="44" bestFit="1" customWidth="1"/>
    <col min="13882" max="13882" width="1.6328125" style="44" customWidth="1"/>
    <col min="13883" max="13883" width="4.26953125" style="44" bestFit="1" customWidth="1"/>
    <col min="13884" max="13884" width="2.36328125" style="44" customWidth="1"/>
    <col min="13885" max="13885" width="4.26953125" style="44" bestFit="1" customWidth="1"/>
    <col min="13886" max="13886" width="1.36328125" style="44" customWidth="1"/>
    <col min="13887" max="13887" width="4.90625" style="44" bestFit="1" customWidth="1"/>
    <col min="13888" max="13888" width="2.6328125" style="44" customWidth="1"/>
    <col min="13889" max="13889" width="4.90625" style="44" bestFit="1" customWidth="1"/>
    <col min="13890" max="13890" width="1.36328125" style="44" customWidth="1"/>
    <col min="13891" max="13891" width="4.26953125" style="44" bestFit="1" customWidth="1"/>
    <col min="13892" max="13892" width="10.90625" style="44" bestFit="1" customWidth="1"/>
    <col min="13893" max="13893" width="4.08984375" style="44" bestFit="1" customWidth="1"/>
    <col min="13894" max="13894" width="1.36328125" style="44" customWidth="1"/>
    <col min="13895" max="13895" width="4.26953125" style="44" bestFit="1" customWidth="1"/>
    <col min="13896" max="13896" width="2.453125" style="44" customWidth="1"/>
    <col min="13897" max="13897" width="4.26953125" style="44" bestFit="1" customWidth="1"/>
    <col min="13898" max="13898" width="1.36328125" style="44" customWidth="1"/>
    <col min="13899" max="13899" width="4.08984375" style="44" bestFit="1" customWidth="1"/>
    <col min="13900" max="13900" width="2.36328125" style="44" customWidth="1"/>
    <col min="13901" max="14088" width="9" style="44"/>
    <col min="14089" max="14089" width="2.453125" style="44" customWidth="1"/>
    <col min="14090" max="14090" width="4.08984375" style="44" bestFit="1" customWidth="1"/>
    <col min="14091" max="14091" width="1.36328125" style="44" customWidth="1"/>
    <col min="14092" max="14092" width="4.26953125" style="44" bestFit="1" customWidth="1"/>
    <col min="14093" max="14093" width="2.6328125" style="44" customWidth="1"/>
    <col min="14094" max="14094" width="4.453125" style="44" bestFit="1" customWidth="1"/>
    <col min="14095" max="14095" width="1.36328125" style="44" customWidth="1"/>
    <col min="14096" max="14096" width="4.08984375" style="44" bestFit="1" customWidth="1"/>
    <col min="14097" max="14097" width="10.90625" style="44" bestFit="1" customWidth="1"/>
    <col min="14098" max="14098" width="4.26953125" style="44" bestFit="1" customWidth="1"/>
    <col min="14099" max="14099" width="1.36328125" style="44" customWidth="1"/>
    <col min="14100" max="14100" width="4.90625" style="44" bestFit="1" customWidth="1"/>
    <col min="14101" max="14101" width="2.6328125" style="44" customWidth="1"/>
    <col min="14102" max="14102" width="4.90625" style="44" bestFit="1" customWidth="1"/>
    <col min="14103" max="14103" width="1.36328125" style="44" customWidth="1"/>
    <col min="14104" max="14104" width="4.36328125" style="44" bestFit="1" customWidth="1"/>
    <col min="14105" max="14105" width="2.26953125" style="44" customWidth="1"/>
    <col min="14106" max="14106" width="4.26953125" style="44" bestFit="1" customWidth="1"/>
    <col min="14107" max="14107" width="1.36328125" style="44" customWidth="1"/>
    <col min="14108" max="14108" width="4.90625" style="44" bestFit="1" customWidth="1"/>
    <col min="14109" max="14109" width="2.6328125" style="44" customWidth="1"/>
    <col min="14110" max="14110" width="4.90625" style="44" bestFit="1" customWidth="1"/>
    <col min="14111" max="14111" width="1.26953125" style="44" customWidth="1"/>
    <col min="14112" max="14112" width="4.26953125" style="44" bestFit="1" customWidth="1"/>
    <col min="14113" max="14113" width="2.6328125" style="44" customWidth="1"/>
    <col min="14114" max="14114" width="4.7265625" style="44" bestFit="1" customWidth="1"/>
    <col min="14115" max="14115" width="1.453125" style="44" customWidth="1"/>
    <col min="14116" max="14116" width="4.26953125" style="44" bestFit="1" customWidth="1"/>
    <col min="14117" max="14117" width="2.6328125" style="44" customWidth="1"/>
    <col min="14118" max="14118" width="3" style="44" customWidth="1"/>
    <col min="14119" max="14119" width="3.36328125" style="44" customWidth="1"/>
    <col min="14120" max="14120" width="1.36328125" style="44" customWidth="1"/>
    <col min="14121" max="14121" width="4.26953125" style="44" bestFit="1" customWidth="1"/>
    <col min="14122" max="14123" width="2.6328125" style="44" customWidth="1"/>
    <col min="14124" max="14124" width="4.7265625" style="44" bestFit="1" customWidth="1"/>
    <col min="14125" max="14125" width="1.36328125" style="44" customWidth="1"/>
    <col min="14126" max="14126" width="4.26953125" style="44" bestFit="1" customWidth="1"/>
    <col min="14127" max="14128" width="2.90625" style="44" customWidth="1"/>
    <col min="14129" max="14129" width="4.26953125" style="44" bestFit="1" customWidth="1"/>
    <col min="14130" max="14130" width="1.36328125" style="44" customWidth="1"/>
    <col min="14131" max="14131" width="4.26953125" style="44" bestFit="1" customWidth="1"/>
    <col min="14132" max="14132" width="2.6328125" style="44" customWidth="1"/>
    <col min="14133" max="14133" width="4.7265625" style="44" bestFit="1" customWidth="1"/>
    <col min="14134" max="14134" width="1.36328125" style="44" customWidth="1"/>
    <col min="14135" max="14135" width="4.90625" style="44" bestFit="1" customWidth="1"/>
    <col min="14136" max="14136" width="2.6328125" style="44" customWidth="1"/>
    <col min="14137" max="14137" width="4.90625" style="44" bestFit="1" customWidth="1"/>
    <col min="14138" max="14138" width="1.6328125" style="44" customWidth="1"/>
    <col min="14139" max="14139" width="4.26953125" style="44" bestFit="1" customWidth="1"/>
    <col min="14140" max="14140" width="2.36328125" style="44" customWidth="1"/>
    <col min="14141" max="14141" width="4.26953125" style="44" bestFit="1" customWidth="1"/>
    <col min="14142" max="14142" width="1.36328125" style="44" customWidth="1"/>
    <col min="14143" max="14143" width="4.90625" style="44" bestFit="1" customWidth="1"/>
    <col min="14144" max="14144" width="2.6328125" style="44" customWidth="1"/>
    <col min="14145" max="14145" width="4.90625" style="44" bestFit="1" customWidth="1"/>
    <col min="14146" max="14146" width="1.36328125" style="44" customWidth="1"/>
    <col min="14147" max="14147" width="4.26953125" style="44" bestFit="1" customWidth="1"/>
    <col min="14148" max="14148" width="10.90625" style="44" bestFit="1" customWidth="1"/>
    <col min="14149" max="14149" width="4.08984375" style="44" bestFit="1" customWidth="1"/>
    <col min="14150" max="14150" width="1.36328125" style="44" customWidth="1"/>
    <col min="14151" max="14151" width="4.26953125" style="44" bestFit="1" customWidth="1"/>
    <col min="14152" max="14152" width="2.453125" style="44" customWidth="1"/>
    <col min="14153" max="14153" width="4.26953125" style="44" bestFit="1" customWidth="1"/>
    <col min="14154" max="14154" width="1.36328125" style="44" customWidth="1"/>
    <col min="14155" max="14155" width="4.08984375" style="44" bestFit="1" customWidth="1"/>
    <col min="14156" max="14156" width="2.36328125" style="44" customWidth="1"/>
    <col min="14157" max="14344" width="9" style="44"/>
    <col min="14345" max="14345" width="2.453125" style="44" customWidth="1"/>
    <col min="14346" max="14346" width="4.08984375" style="44" bestFit="1" customWidth="1"/>
    <col min="14347" max="14347" width="1.36328125" style="44" customWidth="1"/>
    <col min="14348" max="14348" width="4.26953125" style="44" bestFit="1" customWidth="1"/>
    <col min="14349" max="14349" width="2.6328125" style="44" customWidth="1"/>
    <col min="14350" max="14350" width="4.453125" style="44" bestFit="1" customWidth="1"/>
    <col min="14351" max="14351" width="1.36328125" style="44" customWidth="1"/>
    <col min="14352" max="14352" width="4.08984375" style="44" bestFit="1" customWidth="1"/>
    <col min="14353" max="14353" width="10.90625" style="44" bestFit="1" customWidth="1"/>
    <col min="14354" max="14354" width="4.26953125" style="44" bestFit="1" customWidth="1"/>
    <col min="14355" max="14355" width="1.36328125" style="44" customWidth="1"/>
    <col min="14356" max="14356" width="4.90625" style="44" bestFit="1" customWidth="1"/>
    <col min="14357" max="14357" width="2.6328125" style="44" customWidth="1"/>
    <col min="14358" max="14358" width="4.90625" style="44" bestFit="1" customWidth="1"/>
    <col min="14359" max="14359" width="1.36328125" style="44" customWidth="1"/>
    <col min="14360" max="14360" width="4.36328125" style="44" bestFit="1" customWidth="1"/>
    <col min="14361" max="14361" width="2.26953125" style="44" customWidth="1"/>
    <col min="14362" max="14362" width="4.26953125" style="44" bestFit="1" customWidth="1"/>
    <col min="14363" max="14363" width="1.36328125" style="44" customWidth="1"/>
    <col min="14364" max="14364" width="4.90625" style="44" bestFit="1" customWidth="1"/>
    <col min="14365" max="14365" width="2.6328125" style="44" customWidth="1"/>
    <col min="14366" max="14366" width="4.90625" style="44" bestFit="1" customWidth="1"/>
    <col min="14367" max="14367" width="1.26953125" style="44" customWidth="1"/>
    <col min="14368" max="14368" width="4.26953125" style="44" bestFit="1" customWidth="1"/>
    <col min="14369" max="14369" width="2.6328125" style="44" customWidth="1"/>
    <col min="14370" max="14370" width="4.7265625" style="44" bestFit="1" customWidth="1"/>
    <col min="14371" max="14371" width="1.453125" style="44" customWidth="1"/>
    <col min="14372" max="14372" width="4.26953125" style="44" bestFit="1" customWidth="1"/>
    <col min="14373" max="14373" width="2.6328125" style="44" customWidth="1"/>
    <col min="14374" max="14374" width="3" style="44" customWidth="1"/>
    <col min="14375" max="14375" width="3.36328125" style="44" customWidth="1"/>
    <col min="14376" max="14376" width="1.36328125" style="44" customWidth="1"/>
    <col min="14377" max="14377" width="4.26953125" style="44" bestFit="1" customWidth="1"/>
    <col min="14378" max="14379" width="2.6328125" style="44" customWidth="1"/>
    <col min="14380" max="14380" width="4.7265625" style="44" bestFit="1" customWidth="1"/>
    <col min="14381" max="14381" width="1.36328125" style="44" customWidth="1"/>
    <col min="14382" max="14382" width="4.26953125" style="44" bestFit="1" customWidth="1"/>
    <col min="14383" max="14384" width="2.90625" style="44" customWidth="1"/>
    <col min="14385" max="14385" width="4.26953125" style="44" bestFit="1" customWidth="1"/>
    <col min="14386" max="14386" width="1.36328125" style="44" customWidth="1"/>
    <col min="14387" max="14387" width="4.26953125" style="44" bestFit="1" customWidth="1"/>
    <col min="14388" max="14388" width="2.6328125" style="44" customWidth="1"/>
    <col min="14389" max="14389" width="4.7265625" style="44" bestFit="1" customWidth="1"/>
    <col min="14390" max="14390" width="1.36328125" style="44" customWidth="1"/>
    <col min="14391" max="14391" width="4.90625" style="44" bestFit="1" customWidth="1"/>
    <col min="14392" max="14392" width="2.6328125" style="44" customWidth="1"/>
    <col min="14393" max="14393" width="4.90625" style="44" bestFit="1" customWidth="1"/>
    <col min="14394" max="14394" width="1.6328125" style="44" customWidth="1"/>
    <col min="14395" max="14395" width="4.26953125" style="44" bestFit="1" customWidth="1"/>
    <col min="14396" max="14396" width="2.36328125" style="44" customWidth="1"/>
    <col min="14397" max="14397" width="4.26953125" style="44" bestFit="1" customWidth="1"/>
    <col min="14398" max="14398" width="1.36328125" style="44" customWidth="1"/>
    <col min="14399" max="14399" width="4.90625" style="44" bestFit="1" customWidth="1"/>
    <col min="14400" max="14400" width="2.6328125" style="44" customWidth="1"/>
    <col min="14401" max="14401" width="4.90625" style="44" bestFit="1" customWidth="1"/>
    <col min="14402" max="14402" width="1.36328125" style="44" customWidth="1"/>
    <col min="14403" max="14403" width="4.26953125" style="44" bestFit="1" customWidth="1"/>
    <col min="14404" max="14404" width="10.90625" style="44" bestFit="1" customWidth="1"/>
    <col min="14405" max="14405" width="4.08984375" style="44" bestFit="1" customWidth="1"/>
    <col min="14406" max="14406" width="1.36328125" style="44" customWidth="1"/>
    <col min="14407" max="14407" width="4.26953125" style="44" bestFit="1" customWidth="1"/>
    <col min="14408" max="14408" width="2.453125" style="44" customWidth="1"/>
    <col min="14409" max="14409" width="4.26953125" style="44" bestFit="1" customWidth="1"/>
    <col min="14410" max="14410" width="1.36328125" style="44" customWidth="1"/>
    <col min="14411" max="14411" width="4.08984375" style="44" bestFit="1" customWidth="1"/>
    <col min="14412" max="14412" width="2.36328125" style="44" customWidth="1"/>
    <col min="14413" max="14600" width="9" style="44"/>
    <col min="14601" max="14601" width="2.453125" style="44" customWidth="1"/>
    <col min="14602" max="14602" width="4.08984375" style="44" bestFit="1" customWidth="1"/>
    <col min="14603" max="14603" width="1.36328125" style="44" customWidth="1"/>
    <col min="14604" max="14604" width="4.26953125" style="44" bestFit="1" customWidth="1"/>
    <col min="14605" max="14605" width="2.6328125" style="44" customWidth="1"/>
    <col min="14606" max="14606" width="4.453125" style="44" bestFit="1" customWidth="1"/>
    <col min="14607" max="14607" width="1.36328125" style="44" customWidth="1"/>
    <col min="14608" max="14608" width="4.08984375" style="44" bestFit="1" customWidth="1"/>
    <col min="14609" max="14609" width="10.90625" style="44" bestFit="1" customWidth="1"/>
    <col min="14610" max="14610" width="4.26953125" style="44" bestFit="1" customWidth="1"/>
    <col min="14611" max="14611" width="1.36328125" style="44" customWidth="1"/>
    <col min="14612" max="14612" width="4.90625" style="44" bestFit="1" customWidth="1"/>
    <col min="14613" max="14613" width="2.6328125" style="44" customWidth="1"/>
    <col min="14614" max="14614" width="4.90625" style="44" bestFit="1" customWidth="1"/>
    <col min="14615" max="14615" width="1.36328125" style="44" customWidth="1"/>
    <col min="14616" max="14616" width="4.36328125" style="44" bestFit="1" customWidth="1"/>
    <col min="14617" max="14617" width="2.26953125" style="44" customWidth="1"/>
    <col min="14618" max="14618" width="4.26953125" style="44" bestFit="1" customWidth="1"/>
    <col min="14619" max="14619" width="1.36328125" style="44" customWidth="1"/>
    <col min="14620" max="14620" width="4.90625" style="44" bestFit="1" customWidth="1"/>
    <col min="14621" max="14621" width="2.6328125" style="44" customWidth="1"/>
    <col min="14622" max="14622" width="4.90625" style="44" bestFit="1" customWidth="1"/>
    <col min="14623" max="14623" width="1.26953125" style="44" customWidth="1"/>
    <col min="14624" max="14624" width="4.26953125" style="44" bestFit="1" customWidth="1"/>
    <col min="14625" max="14625" width="2.6328125" style="44" customWidth="1"/>
    <col min="14626" max="14626" width="4.7265625" style="44" bestFit="1" customWidth="1"/>
    <col min="14627" max="14627" width="1.453125" style="44" customWidth="1"/>
    <col min="14628" max="14628" width="4.26953125" style="44" bestFit="1" customWidth="1"/>
    <col min="14629" max="14629" width="2.6328125" style="44" customWidth="1"/>
    <col min="14630" max="14630" width="3" style="44" customWidth="1"/>
    <col min="14631" max="14631" width="3.36328125" style="44" customWidth="1"/>
    <col min="14632" max="14632" width="1.36328125" style="44" customWidth="1"/>
    <col min="14633" max="14633" width="4.26953125" style="44" bestFit="1" customWidth="1"/>
    <col min="14634" max="14635" width="2.6328125" style="44" customWidth="1"/>
    <col min="14636" max="14636" width="4.7265625" style="44" bestFit="1" customWidth="1"/>
    <col min="14637" max="14637" width="1.36328125" style="44" customWidth="1"/>
    <col min="14638" max="14638" width="4.26953125" style="44" bestFit="1" customWidth="1"/>
    <col min="14639" max="14640" width="2.90625" style="44" customWidth="1"/>
    <col min="14641" max="14641" width="4.26953125" style="44" bestFit="1" customWidth="1"/>
    <col min="14642" max="14642" width="1.36328125" style="44" customWidth="1"/>
    <col min="14643" max="14643" width="4.26953125" style="44" bestFit="1" customWidth="1"/>
    <col min="14644" max="14644" width="2.6328125" style="44" customWidth="1"/>
    <col min="14645" max="14645" width="4.7265625" style="44" bestFit="1" customWidth="1"/>
    <col min="14646" max="14646" width="1.36328125" style="44" customWidth="1"/>
    <col min="14647" max="14647" width="4.90625" style="44" bestFit="1" customWidth="1"/>
    <col min="14648" max="14648" width="2.6328125" style="44" customWidth="1"/>
    <col min="14649" max="14649" width="4.90625" style="44" bestFit="1" customWidth="1"/>
    <col min="14650" max="14650" width="1.6328125" style="44" customWidth="1"/>
    <col min="14651" max="14651" width="4.26953125" style="44" bestFit="1" customWidth="1"/>
    <col min="14652" max="14652" width="2.36328125" style="44" customWidth="1"/>
    <col min="14653" max="14653" width="4.26953125" style="44" bestFit="1" customWidth="1"/>
    <col min="14654" max="14654" width="1.36328125" style="44" customWidth="1"/>
    <col min="14655" max="14655" width="4.90625" style="44" bestFit="1" customWidth="1"/>
    <col min="14656" max="14656" width="2.6328125" style="44" customWidth="1"/>
    <col min="14657" max="14657" width="4.90625" style="44" bestFit="1" customWidth="1"/>
    <col min="14658" max="14658" width="1.36328125" style="44" customWidth="1"/>
    <col min="14659" max="14659" width="4.26953125" style="44" bestFit="1" customWidth="1"/>
    <col min="14660" max="14660" width="10.90625" style="44" bestFit="1" customWidth="1"/>
    <col min="14661" max="14661" width="4.08984375" style="44" bestFit="1" customWidth="1"/>
    <col min="14662" max="14662" width="1.36328125" style="44" customWidth="1"/>
    <col min="14663" max="14663" width="4.26953125" style="44" bestFit="1" customWidth="1"/>
    <col min="14664" max="14664" width="2.453125" style="44" customWidth="1"/>
    <col min="14665" max="14665" width="4.26953125" style="44" bestFit="1" customWidth="1"/>
    <col min="14666" max="14666" width="1.36328125" style="44" customWidth="1"/>
    <col min="14667" max="14667" width="4.08984375" style="44" bestFit="1" customWidth="1"/>
    <col min="14668" max="14668" width="2.36328125" style="44" customWidth="1"/>
    <col min="14669" max="14856" width="9" style="44"/>
    <col min="14857" max="14857" width="2.453125" style="44" customWidth="1"/>
    <col min="14858" max="14858" width="4.08984375" style="44" bestFit="1" customWidth="1"/>
    <col min="14859" max="14859" width="1.36328125" style="44" customWidth="1"/>
    <col min="14860" max="14860" width="4.26953125" style="44" bestFit="1" customWidth="1"/>
    <col min="14861" max="14861" width="2.6328125" style="44" customWidth="1"/>
    <col min="14862" max="14862" width="4.453125" style="44" bestFit="1" customWidth="1"/>
    <col min="14863" max="14863" width="1.36328125" style="44" customWidth="1"/>
    <col min="14864" max="14864" width="4.08984375" style="44" bestFit="1" customWidth="1"/>
    <col min="14865" max="14865" width="10.90625" style="44" bestFit="1" customWidth="1"/>
    <col min="14866" max="14866" width="4.26953125" style="44" bestFit="1" customWidth="1"/>
    <col min="14867" max="14867" width="1.36328125" style="44" customWidth="1"/>
    <col min="14868" max="14868" width="4.90625" style="44" bestFit="1" customWidth="1"/>
    <col min="14869" max="14869" width="2.6328125" style="44" customWidth="1"/>
    <col min="14870" max="14870" width="4.90625" style="44" bestFit="1" customWidth="1"/>
    <col min="14871" max="14871" width="1.36328125" style="44" customWidth="1"/>
    <col min="14872" max="14872" width="4.36328125" style="44" bestFit="1" customWidth="1"/>
    <col min="14873" max="14873" width="2.26953125" style="44" customWidth="1"/>
    <col min="14874" max="14874" width="4.26953125" style="44" bestFit="1" customWidth="1"/>
    <col min="14875" max="14875" width="1.36328125" style="44" customWidth="1"/>
    <col min="14876" max="14876" width="4.90625" style="44" bestFit="1" customWidth="1"/>
    <col min="14877" max="14877" width="2.6328125" style="44" customWidth="1"/>
    <col min="14878" max="14878" width="4.90625" style="44" bestFit="1" customWidth="1"/>
    <col min="14879" max="14879" width="1.26953125" style="44" customWidth="1"/>
    <col min="14880" max="14880" width="4.26953125" style="44" bestFit="1" customWidth="1"/>
    <col min="14881" max="14881" width="2.6328125" style="44" customWidth="1"/>
    <col min="14882" max="14882" width="4.7265625" style="44" bestFit="1" customWidth="1"/>
    <col min="14883" max="14883" width="1.453125" style="44" customWidth="1"/>
    <col min="14884" max="14884" width="4.26953125" style="44" bestFit="1" customWidth="1"/>
    <col min="14885" max="14885" width="2.6328125" style="44" customWidth="1"/>
    <col min="14886" max="14886" width="3" style="44" customWidth="1"/>
    <col min="14887" max="14887" width="3.36328125" style="44" customWidth="1"/>
    <col min="14888" max="14888" width="1.36328125" style="44" customWidth="1"/>
    <col min="14889" max="14889" width="4.26953125" style="44" bestFit="1" customWidth="1"/>
    <col min="14890" max="14891" width="2.6328125" style="44" customWidth="1"/>
    <col min="14892" max="14892" width="4.7265625" style="44" bestFit="1" customWidth="1"/>
    <col min="14893" max="14893" width="1.36328125" style="44" customWidth="1"/>
    <col min="14894" max="14894" width="4.26953125" style="44" bestFit="1" customWidth="1"/>
    <col min="14895" max="14896" width="2.90625" style="44" customWidth="1"/>
    <col min="14897" max="14897" width="4.26953125" style="44" bestFit="1" customWidth="1"/>
    <col min="14898" max="14898" width="1.36328125" style="44" customWidth="1"/>
    <col min="14899" max="14899" width="4.26953125" style="44" bestFit="1" customWidth="1"/>
    <col min="14900" max="14900" width="2.6328125" style="44" customWidth="1"/>
    <col min="14901" max="14901" width="4.7265625" style="44" bestFit="1" customWidth="1"/>
    <col min="14902" max="14902" width="1.36328125" style="44" customWidth="1"/>
    <col min="14903" max="14903" width="4.90625" style="44" bestFit="1" customWidth="1"/>
    <col min="14904" max="14904" width="2.6328125" style="44" customWidth="1"/>
    <col min="14905" max="14905" width="4.90625" style="44" bestFit="1" customWidth="1"/>
    <col min="14906" max="14906" width="1.6328125" style="44" customWidth="1"/>
    <col min="14907" max="14907" width="4.26953125" style="44" bestFit="1" customWidth="1"/>
    <col min="14908" max="14908" width="2.36328125" style="44" customWidth="1"/>
    <col min="14909" max="14909" width="4.26953125" style="44" bestFit="1" customWidth="1"/>
    <col min="14910" max="14910" width="1.36328125" style="44" customWidth="1"/>
    <col min="14911" max="14911" width="4.90625" style="44" bestFit="1" customWidth="1"/>
    <col min="14912" max="14912" width="2.6328125" style="44" customWidth="1"/>
    <col min="14913" max="14913" width="4.90625" style="44" bestFit="1" customWidth="1"/>
    <col min="14914" max="14914" width="1.36328125" style="44" customWidth="1"/>
    <col min="14915" max="14915" width="4.26953125" style="44" bestFit="1" customWidth="1"/>
    <col min="14916" max="14916" width="10.90625" style="44" bestFit="1" customWidth="1"/>
    <col min="14917" max="14917" width="4.08984375" style="44" bestFit="1" customWidth="1"/>
    <col min="14918" max="14918" width="1.36328125" style="44" customWidth="1"/>
    <col min="14919" max="14919" width="4.26953125" style="44" bestFit="1" customWidth="1"/>
    <col min="14920" max="14920" width="2.453125" style="44" customWidth="1"/>
    <col min="14921" max="14921" width="4.26953125" style="44" bestFit="1" customWidth="1"/>
    <col min="14922" max="14922" width="1.36328125" style="44" customWidth="1"/>
    <col min="14923" max="14923" width="4.08984375" style="44" bestFit="1" customWidth="1"/>
    <col min="14924" max="14924" width="2.36328125" style="44" customWidth="1"/>
    <col min="14925" max="15112" width="9" style="44"/>
    <col min="15113" max="15113" width="2.453125" style="44" customWidth="1"/>
    <col min="15114" max="15114" width="4.08984375" style="44" bestFit="1" customWidth="1"/>
    <col min="15115" max="15115" width="1.36328125" style="44" customWidth="1"/>
    <col min="15116" max="15116" width="4.26953125" style="44" bestFit="1" customWidth="1"/>
    <col min="15117" max="15117" width="2.6328125" style="44" customWidth="1"/>
    <col min="15118" max="15118" width="4.453125" style="44" bestFit="1" customWidth="1"/>
    <col min="15119" max="15119" width="1.36328125" style="44" customWidth="1"/>
    <col min="15120" max="15120" width="4.08984375" style="44" bestFit="1" customWidth="1"/>
    <col min="15121" max="15121" width="10.90625" style="44" bestFit="1" customWidth="1"/>
    <col min="15122" max="15122" width="4.26953125" style="44" bestFit="1" customWidth="1"/>
    <col min="15123" max="15123" width="1.36328125" style="44" customWidth="1"/>
    <col min="15124" max="15124" width="4.90625" style="44" bestFit="1" customWidth="1"/>
    <col min="15125" max="15125" width="2.6328125" style="44" customWidth="1"/>
    <col min="15126" max="15126" width="4.90625" style="44" bestFit="1" customWidth="1"/>
    <col min="15127" max="15127" width="1.36328125" style="44" customWidth="1"/>
    <col min="15128" max="15128" width="4.36328125" style="44" bestFit="1" customWidth="1"/>
    <col min="15129" max="15129" width="2.26953125" style="44" customWidth="1"/>
    <col min="15130" max="15130" width="4.26953125" style="44" bestFit="1" customWidth="1"/>
    <col min="15131" max="15131" width="1.36328125" style="44" customWidth="1"/>
    <col min="15132" max="15132" width="4.90625" style="44" bestFit="1" customWidth="1"/>
    <col min="15133" max="15133" width="2.6328125" style="44" customWidth="1"/>
    <col min="15134" max="15134" width="4.90625" style="44" bestFit="1" customWidth="1"/>
    <col min="15135" max="15135" width="1.26953125" style="44" customWidth="1"/>
    <col min="15136" max="15136" width="4.26953125" style="44" bestFit="1" customWidth="1"/>
    <col min="15137" max="15137" width="2.6328125" style="44" customWidth="1"/>
    <col min="15138" max="15138" width="4.7265625" style="44" bestFit="1" customWidth="1"/>
    <col min="15139" max="15139" width="1.453125" style="44" customWidth="1"/>
    <col min="15140" max="15140" width="4.26953125" style="44" bestFit="1" customWidth="1"/>
    <col min="15141" max="15141" width="2.6328125" style="44" customWidth="1"/>
    <col min="15142" max="15142" width="3" style="44" customWidth="1"/>
    <col min="15143" max="15143" width="3.36328125" style="44" customWidth="1"/>
    <col min="15144" max="15144" width="1.36328125" style="44" customWidth="1"/>
    <col min="15145" max="15145" width="4.26953125" style="44" bestFit="1" customWidth="1"/>
    <col min="15146" max="15147" width="2.6328125" style="44" customWidth="1"/>
    <col min="15148" max="15148" width="4.7265625" style="44" bestFit="1" customWidth="1"/>
    <col min="15149" max="15149" width="1.36328125" style="44" customWidth="1"/>
    <col min="15150" max="15150" width="4.26953125" style="44" bestFit="1" customWidth="1"/>
    <col min="15151" max="15152" width="2.90625" style="44" customWidth="1"/>
    <col min="15153" max="15153" width="4.26953125" style="44" bestFit="1" customWidth="1"/>
    <col min="15154" max="15154" width="1.36328125" style="44" customWidth="1"/>
    <col min="15155" max="15155" width="4.26953125" style="44" bestFit="1" customWidth="1"/>
    <col min="15156" max="15156" width="2.6328125" style="44" customWidth="1"/>
    <col min="15157" max="15157" width="4.7265625" style="44" bestFit="1" customWidth="1"/>
    <col min="15158" max="15158" width="1.36328125" style="44" customWidth="1"/>
    <col min="15159" max="15159" width="4.90625" style="44" bestFit="1" customWidth="1"/>
    <col min="15160" max="15160" width="2.6328125" style="44" customWidth="1"/>
    <col min="15161" max="15161" width="4.90625" style="44" bestFit="1" customWidth="1"/>
    <col min="15162" max="15162" width="1.6328125" style="44" customWidth="1"/>
    <col min="15163" max="15163" width="4.26953125" style="44" bestFit="1" customWidth="1"/>
    <col min="15164" max="15164" width="2.36328125" style="44" customWidth="1"/>
    <col min="15165" max="15165" width="4.26953125" style="44" bestFit="1" customWidth="1"/>
    <col min="15166" max="15166" width="1.36328125" style="44" customWidth="1"/>
    <col min="15167" max="15167" width="4.90625" style="44" bestFit="1" customWidth="1"/>
    <col min="15168" max="15168" width="2.6328125" style="44" customWidth="1"/>
    <col min="15169" max="15169" width="4.90625" style="44" bestFit="1" customWidth="1"/>
    <col min="15170" max="15170" width="1.36328125" style="44" customWidth="1"/>
    <col min="15171" max="15171" width="4.26953125" style="44" bestFit="1" customWidth="1"/>
    <col min="15172" max="15172" width="10.90625" style="44" bestFit="1" customWidth="1"/>
    <col min="15173" max="15173" width="4.08984375" style="44" bestFit="1" customWidth="1"/>
    <col min="15174" max="15174" width="1.36328125" style="44" customWidth="1"/>
    <col min="15175" max="15175" width="4.26953125" style="44" bestFit="1" customWidth="1"/>
    <col min="15176" max="15176" width="2.453125" style="44" customWidth="1"/>
    <col min="15177" max="15177" width="4.26953125" style="44" bestFit="1" customWidth="1"/>
    <col min="15178" max="15178" width="1.36328125" style="44" customWidth="1"/>
    <col min="15179" max="15179" width="4.08984375" style="44" bestFit="1" customWidth="1"/>
    <col min="15180" max="15180" width="2.36328125" style="44" customWidth="1"/>
    <col min="15181" max="15368" width="9" style="44"/>
    <col min="15369" max="15369" width="2.453125" style="44" customWidth="1"/>
    <col min="15370" max="15370" width="4.08984375" style="44" bestFit="1" customWidth="1"/>
    <col min="15371" max="15371" width="1.36328125" style="44" customWidth="1"/>
    <col min="15372" max="15372" width="4.26953125" style="44" bestFit="1" customWidth="1"/>
    <col min="15373" max="15373" width="2.6328125" style="44" customWidth="1"/>
    <col min="15374" max="15374" width="4.453125" style="44" bestFit="1" customWidth="1"/>
    <col min="15375" max="15375" width="1.36328125" style="44" customWidth="1"/>
    <col min="15376" max="15376" width="4.08984375" style="44" bestFit="1" customWidth="1"/>
    <col min="15377" max="15377" width="10.90625" style="44" bestFit="1" customWidth="1"/>
    <col min="15378" max="15378" width="4.26953125" style="44" bestFit="1" customWidth="1"/>
    <col min="15379" max="15379" width="1.36328125" style="44" customWidth="1"/>
    <col min="15380" max="15380" width="4.90625" style="44" bestFit="1" customWidth="1"/>
    <col min="15381" max="15381" width="2.6328125" style="44" customWidth="1"/>
    <col min="15382" max="15382" width="4.90625" style="44" bestFit="1" customWidth="1"/>
    <col min="15383" max="15383" width="1.36328125" style="44" customWidth="1"/>
    <col min="15384" max="15384" width="4.36328125" style="44" bestFit="1" customWidth="1"/>
    <col min="15385" max="15385" width="2.26953125" style="44" customWidth="1"/>
    <col min="15386" max="15386" width="4.26953125" style="44" bestFit="1" customWidth="1"/>
    <col min="15387" max="15387" width="1.36328125" style="44" customWidth="1"/>
    <col min="15388" max="15388" width="4.90625" style="44" bestFit="1" customWidth="1"/>
    <col min="15389" max="15389" width="2.6328125" style="44" customWidth="1"/>
    <col min="15390" max="15390" width="4.90625" style="44" bestFit="1" customWidth="1"/>
    <col min="15391" max="15391" width="1.26953125" style="44" customWidth="1"/>
    <col min="15392" max="15392" width="4.26953125" style="44" bestFit="1" customWidth="1"/>
    <col min="15393" max="15393" width="2.6328125" style="44" customWidth="1"/>
    <col min="15394" max="15394" width="4.7265625" style="44" bestFit="1" customWidth="1"/>
    <col min="15395" max="15395" width="1.453125" style="44" customWidth="1"/>
    <col min="15396" max="15396" width="4.26953125" style="44" bestFit="1" customWidth="1"/>
    <col min="15397" max="15397" width="2.6328125" style="44" customWidth="1"/>
    <col min="15398" max="15398" width="3" style="44" customWidth="1"/>
    <col min="15399" max="15399" width="3.36328125" style="44" customWidth="1"/>
    <col min="15400" max="15400" width="1.36328125" style="44" customWidth="1"/>
    <col min="15401" max="15401" width="4.26953125" style="44" bestFit="1" customWidth="1"/>
    <col min="15402" max="15403" width="2.6328125" style="44" customWidth="1"/>
    <col min="15404" max="15404" width="4.7265625" style="44" bestFit="1" customWidth="1"/>
    <col min="15405" max="15405" width="1.36328125" style="44" customWidth="1"/>
    <col min="15406" max="15406" width="4.26953125" style="44" bestFit="1" customWidth="1"/>
    <col min="15407" max="15408" width="2.90625" style="44" customWidth="1"/>
    <col min="15409" max="15409" width="4.26953125" style="44" bestFit="1" customWidth="1"/>
    <col min="15410" max="15410" width="1.36328125" style="44" customWidth="1"/>
    <col min="15411" max="15411" width="4.26953125" style="44" bestFit="1" customWidth="1"/>
    <col min="15412" max="15412" width="2.6328125" style="44" customWidth="1"/>
    <col min="15413" max="15413" width="4.7265625" style="44" bestFit="1" customWidth="1"/>
    <col min="15414" max="15414" width="1.36328125" style="44" customWidth="1"/>
    <col min="15415" max="15415" width="4.90625" style="44" bestFit="1" customWidth="1"/>
    <col min="15416" max="15416" width="2.6328125" style="44" customWidth="1"/>
    <col min="15417" max="15417" width="4.90625" style="44" bestFit="1" customWidth="1"/>
    <col min="15418" max="15418" width="1.6328125" style="44" customWidth="1"/>
    <col min="15419" max="15419" width="4.26953125" style="44" bestFit="1" customWidth="1"/>
    <col min="15420" max="15420" width="2.36328125" style="44" customWidth="1"/>
    <col min="15421" max="15421" width="4.26953125" style="44" bestFit="1" customWidth="1"/>
    <col min="15422" max="15422" width="1.36328125" style="44" customWidth="1"/>
    <col min="15423" max="15423" width="4.90625" style="44" bestFit="1" customWidth="1"/>
    <col min="15424" max="15424" width="2.6328125" style="44" customWidth="1"/>
    <col min="15425" max="15425" width="4.90625" style="44" bestFit="1" customWidth="1"/>
    <col min="15426" max="15426" width="1.36328125" style="44" customWidth="1"/>
    <col min="15427" max="15427" width="4.26953125" style="44" bestFit="1" customWidth="1"/>
    <col min="15428" max="15428" width="10.90625" style="44" bestFit="1" customWidth="1"/>
    <col min="15429" max="15429" width="4.08984375" style="44" bestFit="1" customWidth="1"/>
    <col min="15430" max="15430" width="1.36328125" style="44" customWidth="1"/>
    <col min="15431" max="15431" width="4.26953125" style="44" bestFit="1" customWidth="1"/>
    <col min="15432" max="15432" width="2.453125" style="44" customWidth="1"/>
    <col min="15433" max="15433" width="4.26953125" style="44" bestFit="1" customWidth="1"/>
    <col min="15434" max="15434" width="1.36328125" style="44" customWidth="1"/>
    <col min="15435" max="15435" width="4.08984375" style="44" bestFit="1" customWidth="1"/>
    <col min="15436" max="15436" width="2.36328125" style="44" customWidth="1"/>
    <col min="15437" max="15624" width="9" style="44"/>
    <col min="15625" max="15625" width="2.453125" style="44" customWidth="1"/>
    <col min="15626" max="15626" width="4.08984375" style="44" bestFit="1" customWidth="1"/>
    <col min="15627" max="15627" width="1.36328125" style="44" customWidth="1"/>
    <col min="15628" max="15628" width="4.26953125" style="44" bestFit="1" customWidth="1"/>
    <col min="15629" max="15629" width="2.6328125" style="44" customWidth="1"/>
    <col min="15630" max="15630" width="4.453125" style="44" bestFit="1" customWidth="1"/>
    <col min="15631" max="15631" width="1.36328125" style="44" customWidth="1"/>
    <col min="15632" max="15632" width="4.08984375" style="44" bestFit="1" customWidth="1"/>
    <col min="15633" max="15633" width="10.90625" style="44" bestFit="1" customWidth="1"/>
    <col min="15634" max="15634" width="4.26953125" style="44" bestFit="1" customWidth="1"/>
    <col min="15635" max="15635" width="1.36328125" style="44" customWidth="1"/>
    <col min="15636" max="15636" width="4.90625" style="44" bestFit="1" customWidth="1"/>
    <col min="15637" max="15637" width="2.6328125" style="44" customWidth="1"/>
    <col min="15638" max="15638" width="4.90625" style="44" bestFit="1" customWidth="1"/>
    <col min="15639" max="15639" width="1.36328125" style="44" customWidth="1"/>
    <col min="15640" max="15640" width="4.36328125" style="44" bestFit="1" customWidth="1"/>
    <col min="15641" max="15641" width="2.26953125" style="44" customWidth="1"/>
    <col min="15642" max="15642" width="4.26953125" style="44" bestFit="1" customWidth="1"/>
    <col min="15643" max="15643" width="1.36328125" style="44" customWidth="1"/>
    <col min="15644" max="15644" width="4.90625" style="44" bestFit="1" customWidth="1"/>
    <col min="15645" max="15645" width="2.6328125" style="44" customWidth="1"/>
    <col min="15646" max="15646" width="4.90625" style="44" bestFit="1" customWidth="1"/>
    <col min="15647" max="15647" width="1.26953125" style="44" customWidth="1"/>
    <col min="15648" max="15648" width="4.26953125" style="44" bestFit="1" customWidth="1"/>
    <col min="15649" max="15649" width="2.6328125" style="44" customWidth="1"/>
    <col min="15650" max="15650" width="4.7265625" style="44" bestFit="1" customWidth="1"/>
    <col min="15651" max="15651" width="1.453125" style="44" customWidth="1"/>
    <col min="15652" max="15652" width="4.26953125" style="44" bestFit="1" customWidth="1"/>
    <col min="15653" max="15653" width="2.6328125" style="44" customWidth="1"/>
    <col min="15654" max="15654" width="3" style="44" customWidth="1"/>
    <col min="15655" max="15655" width="3.36328125" style="44" customWidth="1"/>
    <col min="15656" max="15656" width="1.36328125" style="44" customWidth="1"/>
    <col min="15657" max="15657" width="4.26953125" style="44" bestFit="1" customWidth="1"/>
    <col min="15658" max="15659" width="2.6328125" style="44" customWidth="1"/>
    <col min="15660" max="15660" width="4.7265625" style="44" bestFit="1" customWidth="1"/>
    <col min="15661" max="15661" width="1.36328125" style="44" customWidth="1"/>
    <col min="15662" max="15662" width="4.26953125" style="44" bestFit="1" customWidth="1"/>
    <col min="15663" max="15664" width="2.90625" style="44" customWidth="1"/>
    <col min="15665" max="15665" width="4.26953125" style="44" bestFit="1" customWidth="1"/>
    <col min="15666" max="15666" width="1.36328125" style="44" customWidth="1"/>
    <col min="15667" max="15667" width="4.26953125" style="44" bestFit="1" customWidth="1"/>
    <col min="15668" max="15668" width="2.6328125" style="44" customWidth="1"/>
    <col min="15669" max="15669" width="4.7265625" style="44" bestFit="1" customWidth="1"/>
    <col min="15670" max="15670" width="1.36328125" style="44" customWidth="1"/>
    <col min="15671" max="15671" width="4.90625" style="44" bestFit="1" customWidth="1"/>
    <col min="15672" max="15672" width="2.6328125" style="44" customWidth="1"/>
    <col min="15673" max="15673" width="4.90625" style="44" bestFit="1" customWidth="1"/>
    <col min="15674" max="15674" width="1.6328125" style="44" customWidth="1"/>
    <col min="15675" max="15675" width="4.26953125" style="44" bestFit="1" customWidth="1"/>
    <col min="15676" max="15676" width="2.36328125" style="44" customWidth="1"/>
    <col min="15677" max="15677" width="4.26953125" style="44" bestFit="1" customWidth="1"/>
    <col min="15678" max="15678" width="1.36328125" style="44" customWidth="1"/>
    <col min="15679" max="15679" width="4.90625" style="44" bestFit="1" customWidth="1"/>
    <col min="15680" max="15680" width="2.6328125" style="44" customWidth="1"/>
    <col min="15681" max="15681" width="4.90625" style="44" bestFit="1" customWidth="1"/>
    <col min="15682" max="15682" width="1.36328125" style="44" customWidth="1"/>
    <col min="15683" max="15683" width="4.26953125" style="44" bestFit="1" customWidth="1"/>
    <col min="15684" max="15684" width="10.90625" style="44" bestFit="1" customWidth="1"/>
    <col min="15685" max="15685" width="4.08984375" style="44" bestFit="1" customWidth="1"/>
    <col min="15686" max="15686" width="1.36328125" style="44" customWidth="1"/>
    <col min="15687" max="15687" width="4.26953125" style="44" bestFit="1" customWidth="1"/>
    <col min="15688" max="15688" width="2.453125" style="44" customWidth="1"/>
    <col min="15689" max="15689" width="4.26953125" style="44" bestFit="1" customWidth="1"/>
    <col min="15690" max="15690" width="1.36328125" style="44" customWidth="1"/>
    <col min="15691" max="15691" width="4.08984375" style="44" bestFit="1" customWidth="1"/>
    <col min="15692" max="15692" width="2.36328125" style="44" customWidth="1"/>
    <col min="15693" max="15880" width="9" style="44"/>
    <col min="15881" max="15881" width="2.453125" style="44" customWidth="1"/>
    <col min="15882" max="15882" width="4.08984375" style="44" bestFit="1" customWidth="1"/>
    <col min="15883" max="15883" width="1.36328125" style="44" customWidth="1"/>
    <col min="15884" max="15884" width="4.26953125" style="44" bestFit="1" customWidth="1"/>
    <col min="15885" max="15885" width="2.6328125" style="44" customWidth="1"/>
    <col min="15886" max="15886" width="4.453125" style="44" bestFit="1" customWidth="1"/>
    <col min="15887" max="15887" width="1.36328125" style="44" customWidth="1"/>
    <col min="15888" max="15888" width="4.08984375" style="44" bestFit="1" customWidth="1"/>
    <col min="15889" max="15889" width="10.90625" style="44" bestFit="1" customWidth="1"/>
    <col min="15890" max="15890" width="4.26953125" style="44" bestFit="1" customWidth="1"/>
    <col min="15891" max="15891" width="1.36328125" style="44" customWidth="1"/>
    <col min="15892" max="15892" width="4.90625" style="44" bestFit="1" customWidth="1"/>
    <col min="15893" max="15893" width="2.6328125" style="44" customWidth="1"/>
    <col min="15894" max="15894" width="4.90625" style="44" bestFit="1" customWidth="1"/>
    <col min="15895" max="15895" width="1.36328125" style="44" customWidth="1"/>
    <col min="15896" max="15896" width="4.36328125" style="44" bestFit="1" customWidth="1"/>
    <col min="15897" max="15897" width="2.26953125" style="44" customWidth="1"/>
    <col min="15898" max="15898" width="4.26953125" style="44" bestFit="1" customWidth="1"/>
    <col min="15899" max="15899" width="1.36328125" style="44" customWidth="1"/>
    <col min="15900" max="15900" width="4.90625" style="44" bestFit="1" customWidth="1"/>
    <col min="15901" max="15901" width="2.6328125" style="44" customWidth="1"/>
    <col min="15902" max="15902" width="4.90625" style="44" bestFit="1" customWidth="1"/>
    <col min="15903" max="15903" width="1.26953125" style="44" customWidth="1"/>
    <col min="15904" max="15904" width="4.26953125" style="44" bestFit="1" customWidth="1"/>
    <col min="15905" max="15905" width="2.6328125" style="44" customWidth="1"/>
    <col min="15906" max="15906" width="4.7265625" style="44" bestFit="1" customWidth="1"/>
    <col min="15907" max="15907" width="1.453125" style="44" customWidth="1"/>
    <col min="15908" max="15908" width="4.26953125" style="44" bestFit="1" customWidth="1"/>
    <col min="15909" max="15909" width="2.6328125" style="44" customWidth="1"/>
    <col min="15910" max="15910" width="3" style="44" customWidth="1"/>
    <col min="15911" max="15911" width="3.36328125" style="44" customWidth="1"/>
    <col min="15912" max="15912" width="1.36328125" style="44" customWidth="1"/>
    <col min="15913" max="15913" width="4.26953125" style="44" bestFit="1" customWidth="1"/>
    <col min="15914" max="15915" width="2.6328125" style="44" customWidth="1"/>
    <col min="15916" max="15916" width="4.7265625" style="44" bestFit="1" customWidth="1"/>
    <col min="15917" max="15917" width="1.36328125" style="44" customWidth="1"/>
    <col min="15918" max="15918" width="4.26953125" style="44" bestFit="1" customWidth="1"/>
    <col min="15919" max="15920" width="2.90625" style="44" customWidth="1"/>
    <col min="15921" max="15921" width="4.26953125" style="44" bestFit="1" customWidth="1"/>
    <col min="15922" max="15922" width="1.36328125" style="44" customWidth="1"/>
    <col min="15923" max="15923" width="4.26953125" style="44" bestFit="1" customWidth="1"/>
    <col min="15924" max="15924" width="2.6328125" style="44" customWidth="1"/>
    <col min="15925" max="15925" width="4.7265625" style="44" bestFit="1" customWidth="1"/>
    <col min="15926" max="15926" width="1.36328125" style="44" customWidth="1"/>
    <col min="15927" max="15927" width="4.90625" style="44" bestFit="1" customWidth="1"/>
    <col min="15928" max="15928" width="2.6328125" style="44" customWidth="1"/>
    <col min="15929" max="15929" width="4.90625" style="44" bestFit="1" customWidth="1"/>
    <col min="15930" max="15930" width="1.6328125" style="44" customWidth="1"/>
    <col min="15931" max="15931" width="4.26953125" style="44" bestFit="1" customWidth="1"/>
    <col min="15932" max="15932" width="2.36328125" style="44" customWidth="1"/>
    <col min="15933" max="15933" width="4.26953125" style="44" bestFit="1" customWidth="1"/>
    <col min="15934" max="15934" width="1.36328125" style="44" customWidth="1"/>
    <col min="15935" max="15935" width="4.90625" style="44" bestFit="1" customWidth="1"/>
    <col min="15936" max="15936" width="2.6328125" style="44" customWidth="1"/>
    <col min="15937" max="15937" width="4.90625" style="44" bestFit="1" customWidth="1"/>
    <col min="15938" max="15938" width="1.36328125" style="44" customWidth="1"/>
    <col min="15939" max="15939" width="4.26953125" style="44" bestFit="1" customWidth="1"/>
    <col min="15940" max="15940" width="10.90625" style="44" bestFit="1" customWidth="1"/>
    <col min="15941" max="15941" width="4.08984375" style="44" bestFit="1" customWidth="1"/>
    <col min="15942" max="15942" width="1.36328125" style="44" customWidth="1"/>
    <col min="15943" max="15943" width="4.26953125" style="44" bestFit="1" customWidth="1"/>
    <col min="15944" max="15944" width="2.453125" style="44" customWidth="1"/>
    <col min="15945" max="15945" width="4.26953125" style="44" bestFit="1" customWidth="1"/>
    <col min="15946" max="15946" width="1.36328125" style="44" customWidth="1"/>
    <col min="15947" max="15947" width="4.08984375" style="44" bestFit="1" customWidth="1"/>
    <col min="15948" max="15948" width="2.36328125" style="44" customWidth="1"/>
    <col min="15949" max="16136" width="9" style="44"/>
    <col min="16137" max="16137" width="2.453125" style="44" customWidth="1"/>
    <col min="16138" max="16138" width="4.08984375" style="44" bestFit="1" customWidth="1"/>
    <col min="16139" max="16139" width="1.36328125" style="44" customWidth="1"/>
    <col min="16140" max="16140" width="4.26953125" style="44" bestFit="1" customWidth="1"/>
    <col min="16141" max="16141" width="2.6328125" style="44" customWidth="1"/>
    <col min="16142" max="16142" width="4.453125" style="44" bestFit="1" customWidth="1"/>
    <col min="16143" max="16143" width="1.36328125" style="44" customWidth="1"/>
    <col min="16144" max="16144" width="4.08984375" style="44" bestFit="1" customWidth="1"/>
    <col min="16145" max="16145" width="10.90625" style="44" bestFit="1" customWidth="1"/>
    <col min="16146" max="16146" width="4.26953125" style="44" bestFit="1" customWidth="1"/>
    <col min="16147" max="16147" width="1.36328125" style="44" customWidth="1"/>
    <col min="16148" max="16148" width="4.90625" style="44" bestFit="1" customWidth="1"/>
    <col min="16149" max="16149" width="2.6328125" style="44" customWidth="1"/>
    <col min="16150" max="16150" width="4.90625" style="44" bestFit="1" customWidth="1"/>
    <col min="16151" max="16151" width="1.36328125" style="44" customWidth="1"/>
    <col min="16152" max="16152" width="4.36328125" style="44" bestFit="1" customWidth="1"/>
    <col min="16153" max="16153" width="2.26953125" style="44" customWidth="1"/>
    <col min="16154" max="16154" width="4.26953125" style="44" bestFit="1" customWidth="1"/>
    <col min="16155" max="16155" width="1.36328125" style="44" customWidth="1"/>
    <col min="16156" max="16156" width="4.90625" style="44" bestFit="1" customWidth="1"/>
    <col min="16157" max="16157" width="2.6328125" style="44" customWidth="1"/>
    <col min="16158" max="16158" width="4.90625" style="44" bestFit="1" customWidth="1"/>
    <col min="16159" max="16159" width="1.26953125" style="44" customWidth="1"/>
    <col min="16160" max="16160" width="4.26953125" style="44" bestFit="1" customWidth="1"/>
    <col min="16161" max="16161" width="2.6328125" style="44" customWidth="1"/>
    <col min="16162" max="16162" width="4.7265625" style="44" bestFit="1" customWidth="1"/>
    <col min="16163" max="16163" width="1.453125" style="44" customWidth="1"/>
    <col min="16164" max="16164" width="4.26953125" style="44" bestFit="1" customWidth="1"/>
    <col min="16165" max="16165" width="2.6328125" style="44" customWidth="1"/>
    <col min="16166" max="16166" width="3" style="44" customWidth="1"/>
    <col min="16167" max="16167" width="3.36328125" style="44" customWidth="1"/>
    <col min="16168" max="16168" width="1.36328125" style="44" customWidth="1"/>
    <col min="16169" max="16169" width="4.26953125" style="44" bestFit="1" customWidth="1"/>
    <col min="16170" max="16171" width="2.6328125" style="44" customWidth="1"/>
    <col min="16172" max="16172" width="4.7265625" style="44" bestFit="1" customWidth="1"/>
    <col min="16173" max="16173" width="1.36328125" style="44" customWidth="1"/>
    <col min="16174" max="16174" width="4.26953125" style="44" bestFit="1" customWidth="1"/>
    <col min="16175" max="16176" width="2.90625" style="44" customWidth="1"/>
    <col min="16177" max="16177" width="4.26953125" style="44" bestFit="1" customWidth="1"/>
    <col min="16178" max="16178" width="1.36328125" style="44" customWidth="1"/>
    <col min="16179" max="16179" width="4.26953125" style="44" bestFit="1" customWidth="1"/>
    <col min="16180" max="16180" width="2.6328125" style="44" customWidth="1"/>
    <col min="16181" max="16181" width="4.7265625" style="44" bestFit="1" customWidth="1"/>
    <col min="16182" max="16182" width="1.36328125" style="44" customWidth="1"/>
    <col min="16183" max="16183" width="4.90625" style="44" bestFit="1" customWidth="1"/>
    <col min="16184" max="16184" width="2.6328125" style="44" customWidth="1"/>
    <col min="16185" max="16185" width="4.90625" style="44" bestFit="1" customWidth="1"/>
    <col min="16186" max="16186" width="1.6328125" style="44" customWidth="1"/>
    <col min="16187" max="16187" width="4.26953125" style="44" bestFit="1" customWidth="1"/>
    <col min="16188" max="16188" width="2.36328125" style="44" customWidth="1"/>
    <col min="16189" max="16189" width="4.26953125" style="44" bestFit="1" customWidth="1"/>
    <col min="16190" max="16190" width="1.36328125" style="44" customWidth="1"/>
    <col min="16191" max="16191" width="4.90625" style="44" bestFit="1" customWidth="1"/>
    <col min="16192" max="16192" width="2.6328125" style="44" customWidth="1"/>
    <col min="16193" max="16193" width="4.90625" style="44" bestFit="1" customWidth="1"/>
    <col min="16194" max="16194" width="1.36328125" style="44" customWidth="1"/>
    <col min="16195" max="16195" width="4.26953125" style="44" bestFit="1" customWidth="1"/>
    <col min="16196" max="16196" width="10.90625" style="44" bestFit="1" customWidth="1"/>
    <col min="16197" max="16197" width="4.08984375" style="44" bestFit="1" customWidth="1"/>
    <col min="16198" max="16198" width="1.36328125" style="44" customWidth="1"/>
    <col min="16199" max="16199" width="4.26953125" style="44" bestFit="1" customWidth="1"/>
    <col min="16200" max="16200" width="2.453125" style="44" customWidth="1"/>
    <col min="16201" max="16201" width="4.26953125" style="44" bestFit="1" customWidth="1"/>
    <col min="16202" max="16202" width="1.36328125" style="44" customWidth="1"/>
    <col min="16203" max="16203" width="4.08984375" style="44" bestFit="1" customWidth="1"/>
    <col min="16204" max="16204" width="2.36328125" style="44" customWidth="1"/>
    <col min="16205" max="16384" width="9" style="44"/>
  </cols>
  <sheetData>
    <row r="1" spans="1:94" ht="28" x14ac:dyDescent="0.2">
      <c r="G1" s="37"/>
      <c r="I1" s="38" t="s">
        <v>131</v>
      </c>
      <c r="J1" s="39"/>
      <c r="K1" s="40"/>
      <c r="L1" s="41"/>
      <c r="M1" s="41"/>
      <c r="N1" s="41"/>
      <c r="O1" s="41"/>
      <c r="P1" s="41"/>
      <c r="Q1" s="39"/>
      <c r="R1" s="40"/>
      <c r="S1" s="41"/>
      <c r="T1" s="41"/>
      <c r="U1" s="41"/>
      <c r="V1" s="41"/>
      <c r="W1" s="41"/>
      <c r="X1" s="42"/>
      <c r="Y1" s="39"/>
      <c r="Z1" s="40"/>
      <c r="AA1" s="41"/>
      <c r="AB1" s="41"/>
      <c r="AC1" s="39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0"/>
      <c r="AO1" s="41"/>
      <c r="AP1" s="41"/>
      <c r="AQ1" s="41"/>
      <c r="AR1" s="41"/>
      <c r="AS1" s="41"/>
      <c r="AT1" s="41"/>
      <c r="AU1" s="41"/>
      <c r="AV1" s="39"/>
      <c r="AW1" s="41"/>
      <c r="AX1" s="41"/>
      <c r="AY1" s="41"/>
      <c r="AZ1" s="39"/>
      <c r="BA1" s="41"/>
      <c r="BB1" s="41"/>
      <c r="BC1" s="41"/>
      <c r="BD1" s="41"/>
      <c r="BE1" s="41"/>
      <c r="BF1" s="41"/>
      <c r="BG1" s="41"/>
      <c r="BH1" s="39"/>
      <c r="BI1" s="41"/>
      <c r="BJ1" s="41"/>
      <c r="BK1" s="41"/>
      <c r="BL1" s="41"/>
      <c r="BM1" s="41"/>
      <c r="BN1" s="41"/>
      <c r="BO1" s="39"/>
      <c r="BP1" s="43"/>
    </row>
    <row r="2" spans="1:94" ht="28" x14ac:dyDescent="0.2">
      <c r="G2" s="37"/>
      <c r="I2" s="45" t="s">
        <v>132</v>
      </c>
      <c r="J2" s="39"/>
      <c r="K2" s="40"/>
      <c r="L2" s="41"/>
      <c r="M2" s="41"/>
      <c r="N2" s="41"/>
      <c r="O2" s="41"/>
      <c r="P2" s="41"/>
      <c r="Q2" s="39"/>
      <c r="R2" s="40"/>
      <c r="S2" s="41"/>
      <c r="T2" s="41"/>
      <c r="U2" s="41"/>
      <c r="V2" s="41"/>
      <c r="W2" s="41"/>
      <c r="X2" s="42"/>
      <c r="Y2" s="39"/>
      <c r="Z2" s="40"/>
      <c r="AA2" s="41"/>
      <c r="AB2" s="41"/>
      <c r="AC2" s="39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0"/>
      <c r="AO2" s="41"/>
      <c r="AP2" s="41"/>
      <c r="AQ2" s="41"/>
      <c r="AR2" s="41"/>
      <c r="AS2" s="41"/>
      <c r="AT2" s="41"/>
      <c r="AU2" s="41"/>
      <c r="AV2" s="39"/>
      <c r="AW2" s="41"/>
      <c r="AX2" s="41"/>
      <c r="AY2" s="41"/>
      <c r="AZ2" s="39"/>
      <c r="BA2" s="41"/>
      <c r="BB2" s="41"/>
      <c r="BC2" s="41"/>
      <c r="BD2" s="41"/>
      <c r="BE2" s="41"/>
      <c r="BF2" s="41"/>
      <c r="BG2" s="41"/>
      <c r="BH2" s="39"/>
      <c r="BI2" s="41"/>
      <c r="BJ2" s="41"/>
      <c r="BK2" s="41"/>
      <c r="BL2" s="41"/>
      <c r="BM2" s="41"/>
      <c r="BN2" s="41"/>
      <c r="BO2" s="39"/>
      <c r="BP2" s="43"/>
    </row>
    <row r="3" spans="1:94" s="47" customFormat="1" ht="22.15" customHeight="1" thickBot="1" x14ac:dyDescent="0.25">
      <c r="A3"/>
      <c r="B3"/>
      <c r="C3"/>
      <c r="D3"/>
      <c r="E3"/>
      <c r="F3"/>
      <c r="G3" s="37"/>
      <c r="H3" s="46"/>
      <c r="I3" s="306" t="s">
        <v>116</v>
      </c>
      <c r="J3" s="169"/>
      <c r="K3" s="170"/>
      <c r="L3" s="170"/>
      <c r="M3" s="171"/>
      <c r="N3" s="170"/>
      <c r="O3" s="170"/>
      <c r="P3" s="170"/>
      <c r="Q3" s="169"/>
      <c r="R3" s="170"/>
      <c r="S3" s="170"/>
      <c r="T3" s="171"/>
      <c r="U3" s="40"/>
      <c r="V3" s="41"/>
      <c r="W3" s="41"/>
      <c r="X3" s="42"/>
      <c r="Y3" s="39"/>
      <c r="Z3" s="40"/>
      <c r="AA3" s="41"/>
      <c r="AC3" s="39"/>
      <c r="AD3" s="41"/>
      <c r="AE3" s="41"/>
      <c r="AG3" s="41"/>
      <c r="AH3" s="41"/>
      <c r="AI3" s="41"/>
      <c r="AJ3" s="41"/>
      <c r="AK3" s="41"/>
      <c r="AL3" s="41"/>
      <c r="AM3" s="41"/>
      <c r="AN3" s="40"/>
      <c r="AO3" s="41"/>
      <c r="AP3" s="41"/>
      <c r="AQ3" s="41"/>
      <c r="AR3" s="41"/>
      <c r="AS3" s="41"/>
      <c r="AT3" s="41"/>
      <c r="AU3" s="41"/>
      <c r="AV3" s="39"/>
      <c r="AW3" s="41"/>
      <c r="AX3" s="41"/>
      <c r="AY3" s="41"/>
      <c r="AZ3" s="39"/>
      <c r="BA3" s="41"/>
      <c r="BB3" s="41"/>
      <c r="BC3" s="41"/>
      <c r="BD3" s="41"/>
      <c r="BE3" s="170"/>
      <c r="BF3" s="170"/>
      <c r="BG3" s="170"/>
      <c r="BH3" s="169"/>
      <c r="BI3" s="170"/>
      <c r="BJ3" s="170"/>
      <c r="BK3" s="171"/>
      <c r="BL3" s="170"/>
      <c r="BM3" s="170"/>
      <c r="BN3" s="170"/>
      <c r="BO3" s="169"/>
      <c r="BP3" s="306" t="s">
        <v>204</v>
      </c>
      <c r="BQ3"/>
      <c r="BR3"/>
      <c r="BS3"/>
      <c r="BT3"/>
      <c r="BU3"/>
      <c r="BV3"/>
      <c r="BW3"/>
      <c r="BX3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</row>
    <row r="4" spans="1:94" s="47" customFormat="1" ht="22.15" customHeight="1" thickTop="1" x14ac:dyDescent="0.25">
      <c r="A4"/>
      <c r="B4"/>
      <c r="C4"/>
      <c r="D4"/>
      <c r="E4"/>
      <c r="F4"/>
      <c r="G4" s="37"/>
      <c r="H4" s="46"/>
      <c r="I4" s="306"/>
      <c r="J4" s="136"/>
      <c r="K4" s="91"/>
      <c r="L4" s="91"/>
      <c r="M4" s="92"/>
      <c r="N4" s="91"/>
      <c r="O4" s="91"/>
      <c r="P4" s="91"/>
      <c r="Q4" s="136"/>
      <c r="R4" s="91"/>
      <c r="S4" s="91"/>
      <c r="T4" s="92"/>
      <c r="U4" s="172"/>
      <c r="V4" s="136"/>
      <c r="W4" s="136"/>
      <c r="X4" s="137"/>
      <c r="Y4" s="136"/>
      <c r="Z4" s="91"/>
      <c r="AA4" s="136"/>
      <c r="AB4" s="92"/>
      <c r="AC4" s="136"/>
      <c r="AD4" s="39"/>
      <c r="AE4" s="39"/>
      <c r="AF4" s="39"/>
      <c r="AG4" s="48" t="s">
        <v>113</v>
      </c>
      <c r="AH4" s="49"/>
      <c r="AI4" s="50"/>
      <c r="AJ4" s="314" t="s">
        <v>116</v>
      </c>
      <c r="AK4" s="314"/>
      <c r="AL4" s="314"/>
      <c r="AM4" s="314"/>
      <c r="AN4" s="314"/>
      <c r="AO4" s="314"/>
      <c r="AP4" s="314"/>
      <c r="AQ4" s="314"/>
      <c r="AR4" s="315"/>
      <c r="AS4" s="39"/>
      <c r="AT4" s="39"/>
      <c r="AU4" s="39"/>
      <c r="AV4" s="136"/>
      <c r="AW4" s="136"/>
      <c r="AX4" s="136"/>
      <c r="AY4" s="136"/>
      <c r="AZ4" s="136"/>
      <c r="BA4" s="136"/>
      <c r="BB4" s="136"/>
      <c r="BC4" s="92"/>
      <c r="BD4" s="179"/>
      <c r="BE4" s="91"/>
      <c r="BF4" s="91"/>
      <c r="BG4" s="91"/>
      <c r="BH4" s="136"/>
      <c r="BI4" s="91"/>
      <c r="BJ4" s="91"/>
      <c r="BK4" s="92"/>
      <c r="BL4" s="91"/>
      <c r="BM4" s="91"/>
      <c r="BN4" s="91"/>
      <c r="BO4" s="136"/>
      <c r="BP4" s="306"/>
      <c r="BQ4"/>
      <c r="BR4"/>
      <c r="BS4"/>
      <c r="BT4"/>
      <c r="BU4"/>
      <c r="BV4"/>
      <c r="BW4"/>
      <c r="BX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</row>
    <row r="5" spans="1:94" s="47" customFormat="1" ht="22.15" customHeight="1" x14ac:dyDescent="0.25">
      <c r="A5"/>
      <c r="B5"/>
      <c r="C5"/>
      <c r="D5"/>
      <c r="E5"/>
      <c r="F5"/>
      <c r="G5" s="37"/>
      <c r="H5" s="46"/>
      <c r="I5" s="155"/>
      <c r="J5" s="136"/>
      <c r="K5" s="91"/>
      <c r="L5" s="91"/>
      <c r="M5" s="92"/>
      <c r="N5" s="91"/>
      <c r="O5" s="91">
        <f>IF(P5-R5&gt;0,1,0)</f>
        <v>1</v>
      </c>
      <c r="P5" s="136">
        <v>25</v>
      </c>
      <c r="Q5" s="136" t="s">
        <v>6</v>
      </c>
      <c r="R5" s="91">
        <v>23</v>
      </c>
      <c r="S5" s="137">
        <f>IF(R5-P5&gt;0,1,0)</f>
        <v>0</v>
      </c>
      <c r="T5" s="92"/>
      <c r="U5" s="172"/>
      <c r="V5" s="136"/>
      <c r="W5" s="136"/>
      <c r="X5" s="137"/>
      <c r="Y5" s="136"/>
      <c r="Z5" s="91"/>
      <c r="AA5" s="136"/>
      <c r="AB5" s="92"/>
      <c r="AC5" s="136"/>
      <c r="AD5" s="39"/>
      <c r="AE5" s="39"/>
      <c r="AF5" s="39"/>
      <c r="AG5" s="52" t="s">
        <v>114</v>
      </c>
      <c r="AH5" s="53"/>
      <c r="AI5" s="54"/>
      <c r="AJ5" s="316" t="s">
        <v>196</v>
      </c>
      <c r="AK5" s="316"/>
      <c r="AL5" s="316"/>
      <c r="AM5" s="316"/>
      <c r="AN5" s="316"/>
      <c r="AO5" s="316"/>
      <c r="AP5" s="316"/>
      <c r="AQ5" s="316"/>
      <c r="AR5" s="317"/>
      <c r="AS5" s="39"/>
      <c r="AT5" s="39"/>
      <c r="AU5" s="39"/>
      <c r="AV5" s="136"/>
      <c r="AW5" s="136"/>
      <c r="AX5" s="136"/>
      <c r="AY5" s="136"/>
      <c r="AZ5" s="136"/>
      <c r="BA5" s="136"/>
      <c r="BB5" s="136"/>
      <c r="BC5" s="92"/>
      <c r="BD5" s="179"/>
      <c r="BE5" s="40"/>
      <c r="BF5" s="40">
        <f>IF(BG5-BI5&gt;0,1,0)</f>
        <v>1</v>
      </c>
      <c r="BG5" s="39">
        <v>25</v>
      </c>
      <c r="BH5" s="39" t="s">
        <v>6</v>
      </c>
      <c r="BI5" s="40">
        <v>22</v>
      </c>
      <c r="BJ5" s="42">
        <f>IF(BI5-BG5&gt;0,1,0)</f>
        <v>0</v>
      </c>
      <c r="BK5" s="41"/>
      <c r="BL5" s="40"/>
      <c r="BM5" s="40"/>
      <c r="BN5" s="40"/>
      <c r="BO5" s="39"/>
      <c r="BP5" s="155"/>
      <c r="BQ5"/>
      <c r="BR5"/>
      <c r="BS5"/>
      <c r="BT5"/>
      <c r="BU5"/>
      <c r="BV5"/>
      <c r="BW5"/>
      <c r="BX5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</row>
    <row r="6" spans="1:94" s="47" customFormat="1" ht="22.15" customHeight="1" x14ac:dyDescent="0.25">
      <c r="A6"/>
      <c r="B6"/>
      <c r="C6"/>
      <c r="D6"/>
      <c r="E6"/>
      <c r="F6"/>
      <c r="G6" s="37"/>
      <c r="H6" s="46"/>
      <c r="I6" s="155"/>
      <c r="J6" s="136"/>
      <c r="K6" s="91"/>
      <c r="L6" s="91"/>
      <c r="M6" s="92"/>
      <c r="N6" s="91">
        <f>SUM(O5:O7)</f>
        <v>2</v>
      </c>
      <c r="O6" s="91">
        <f>IF(P6-R6&gt;0,1,0)</f>
        <v>1</v>
      </c>
      <c r="P6" s="136">
        <v>25</v>
      </c>
      <c r="Q6" s="136" t="s">
        <v>6</v>
      </c>
      <c r="R6" s="91">
        <v>18</v>
      </c>
      <c r="S6" s="137">
        <f>IF(R6-P6&gt;0,1,0)</f>
        <v>0</v>
      </c>
      <c r="T6" s="92">
        <f>SUM(S5:S7)</f>
        <v>0</v>
      </c>
      <c r="U6" s="172"/>
      <c r="V6" s="136"/>
      <c r="W6" s="136"/>
      <c r="X6" s="137"/>
      <c r="Y6" s="136"/>
      <c r="Z6" s="91"/>
      <c r="AA6" s="136"/>
      <c r="AB6" s="92"/>
      <c r="AC6" s="136"/>
      <c r="AD6" s="39"/>
      <c r="AE6" s="39"/>
      <c r="AF6" s="39"/>
      <c r="AG6" s="52" t="s">
        <v>115</v>
      </c>
      <c r="AH6" s="53"/>
      <c r="AI6" s="54"/>
      <c r="AJ6" s="316" t="s">
        <v>232</v>
      </c>
      <c r="AK6" s="316"/>
      <c r="AL6" s="316"/>
      <c r="AM6" s="316"/>
      <c r="AN6" s="316"/>
      <c r="AO6" s="316"/>
      <c r="AP6" s="316"/>
      <c r="AQ6" s="316"/>
      <c r="AR6" s="317"/>
      <c r="AS6" s="39"/>
      <c r="AT6" s="39"/>
      <c r="AU6" s="39"/>
      <c r="AV6" s="136"/>
      <c r="AW6" s="136"/>
      <c r="AX6" s="136"/>
      <c r="AY6" s="136"/>
      <c r="AZ6" s="136"/>
      <c r="BA6" s="136"/>
      <c r="BB6" s="136"/>
      <c r="BC6" s="92"/>
      <c r="BD6" s="179"/>
      <c r="BE6" s="40">
        <f>SUM(BF5:BF7)</f>
        <v>2</v>
      </c>
      <c r="BF6" s="40">
        <f>IF(BG6-BI6&gt;0,1,0)</f>
        <v>1</v>
      </c>
      <c r="BG6" s="39">
        <v>25</v>
      </c>
      <c r="BH6" s="39" t="s">
        <v>6</v>
      </c>
      <c r="BI6" s="40">
        <v>13</v>
      </c>
      <c r="BJ6" s="42">
        <f>IF(BI6-BG6&gt;0,1,0)</f>
        <v>0</v>
      </c>
      <c r="BK6" s="41">
        <f>SUM(BJ5:BJ7)</f>
        <v>0</v>
      </c>
      <c r="BL6" s="40"/>
      <c r="BM6" s="40"/>
      <c r="BN6" s="40"/>
      <c r="BO6" s="39"/>
      <c r="BP6" s="155"/>
      <c r="BQ6"/>
      <c r="BR6"/>
      <c r="BS6"/>
      <c r="BT6"/>
      <c r="BU6"/>
      <c r="BV6"/>
      <c r="BW6"/>
      <c r="BX6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</row>
    <row r="7" spans="1:94" s="47" customFormat="1" ht="22.15" customHeight="1" thickBot="1" x14ac:dyDescent="0.3">
      <c r="A7"/>
      <c r="B7"/>
      <c r="C7"/>
      <c r="D7"/>
      <c r="E7"/>
      <c r="F7"/>
      <c r="G7" s="37"/>
      <c r="H7" s="46"/>
      <c r="I7" s="155"/>
      <c r="J7" s="136"/>
      <c r="K7" s="91"/>
      <c r="L7" s="91"/>
      <c r="M7" s="92"/>
      <c r="N7" s="91"/>
      <c r="O7" s="91">
        <f>IF(P7-R7&gt;0,1,0)</f>
        <v>0</v>
      </c>
      <c r="P7" s="136"/>
      <c r="Q7" s="136" t="s">
        <v>6</v>
      </c>
      <c r="R7" s="91"/>
      <c r="S7" s="137">
        <f>IF(R7-P7&gt;0,1,0)</f>
        <v>0</v>
      </c>
      <c r="T7" s="92"/>
      <c r="U7" s="173"/>
      <c r="V7" s="169"/>
      <c r="W7" s="169"/>
      <c r="X7" s="174"/>
      <c r="Y7" s="169"/>
      <c r="Z7" s="170"/>
      <c r="AA7" s="169"/>
      <c r="AB7" s="171"/>
      <c r="AC7" s="169"/>
      <c r="AD7" s="39"/>
      <c r="AE7" s="39"/>
      <c r="AF7" s="39"/>
      <c r="AG7" s="55" t="s">
        <v>115</v>
      </c>
      <c r="AH7" s="56"/>
      <c r="AI7" s="57"/>
      <c r="AJ7" s="312" t="s">
        <v>233</v>
      </c>
      <c r="AK7" s="312"/>
      <c r="AL7" s="312"/>
      <c r="AM7" s="312"/>
      <c r="AN7" s="312"/>
      <c r="AO7" s="312"/>
      <c r="AP7" s="312"/>
      <c r="AQ7" s="312"/>
      <c r="AR7" s="313"/>
      <c r="AS7" s="39"/>
      <c r="AT7" s="39"/>
      <c r="AU7" s="39"/>
      <c r="AV7" s="169"/>
      <c r="AW7" s="170"/>
      <c r="AX7" s="170"/>
      <c r="AY7" s="170"/>
      <c r="AZ7" s="169"/>
      <c r="BA7" s="170"/>
      <c r="BB7" s="170"/>
      <c r="BC7" s="171"/>
      <c r="BD7" s="190"/>
      <c r="BE7" s="40"/>
      <c r="BF7" s="40">
        <f>IF(BG7-BI7&gt;0,1,0)</f>
        <v>0</v>
      </c>
      <c r="BG7" s="39"/>
      <c r="BH7" s="39" t="s">
        <v>6</v>
      </c>
      <c r="BI7" s="40"/>
      <c r="BJ7" s="42">
        <f>IF(BI7-BG7&gt;0,1,0)</f>
        <v>0</v>
      </c>
      <c r="BK7" s="41"/>
      <c r="BL7" s="40"/>
      <c r="BM7" s="40"/>
      <c r="BN7" s="40"/>
      <c r="BO7" s="39"/>
      <c r="BP7" s="155"/>
      <c r="BQ7"/>
      <c r="BR7"/>
      <c r="BS7"/>
      <c r="BT7"/>
      <c r="BU7"/>
      <c r="BV7"/>
      <c r="BW7"/>
      <c r="BX7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</row>
    <row r="8" spans="1:94" s="47" customFormat="1" ht="22.15" customHeight="1" thickTop="1" x14ac:dyDescent="0.25">
      <c r="A8"/>
      <c r="B8"/>
      <c r="C8"/>
      <c r="D8"/>
      <c r="E8"/>
      <c r="F8"/>
      <c r="G8" s="37"/>
      <c r="H8" s="46"/>
      <c r="I8" s="306" t="s">
        <v>197</v>
      </c>
      <c r="J8" s="58"/>
      <c r="K8" s="59"/>
      <c r="L8" s="59"/>
      <c r="M8" s="60"/>
      <c r="N8" s="59"/>
      <c r="O8" s="59"/>
      <c r="P8" s="59"/>
      <c r="Q8" s="39"/>
      <c r="R8" s="40" t="s">
        <v>119</v>
      </c>
      <c r="S8" s="40"/>
      <c r="T8" s="61"/>
      <c r="U8" s="91"/>
      <c r="V8" s="136"/>
      <c r="W8" s="136"/>
      <c r="X8" s="137"/>
      <c r="Y8" s="136"/>
      <c r="Z8" s="91"/>
      <c r="AA8" s="136"/>
      <c r="AB8" s="92"/>
      <c r="AC8" s="136"/>
      <c r="AD8" s="187"/>
      <c r="AE8" s="136"/>
      <c r="AF8" s="136"/>
      <c r="AG8" s="92"/>
      <c r="AH8" s="62"/>
      <c r="AJ8" s="310"/>
      <c r="AK8" s="310"/>
      <c r="AL8" s="310"/>
      <c r="AM8" s="310"/>
      <c r="AN8" s="310"/>
      <c r="AO8" s="310"/>
      <c r="AP8" s="310"/>
      <c r="AQ8" s="310"/>
      <c r="AR8" s="310"/>
      <c r="AS8" s="39"/>
      <c r="AT8" s="39"/>
      <c r="AU8" s="136"/>
      <c r="AV8" s="193"/>
      <c r="AW8" s="136"/>
      <c r="AX8" s="136"/>
      <c r="AY8" s="136"/>
      <c r="AZ8" s="136"/>
      <c r="BA8" s="136"/>
      <c r="BB8" s="136"/>
      <c r="BC8" s="92"/>
      <c r="BD8" s="63"/>
      <c r="BI8" s="39" t="s">
        <v>8</v>
      </c>
      <c r="BL8" s="40"/>
      <c r="BM8" s="40"/>
      <c r="BN8" s="40"/>
      <c r="BO8" s="39"/>
      <c r="BP8" s="306" t="s">
        <v>4</v>
      </c>
      <c r="BQ8"/>
      <c r="BR8"/>
      <c r="BS8"/>
      <c r="BT8"/>
      <c r="BU8"/>
      <c r="BV8"/>
      <c r="BW8"/>
      <c r="BX8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</row>
    <row r="9" spans="1:94" s="47" customFormat="1" ht="22.15" customHeight="1" x14ac:dyDescent="0.25">
      <c r="A9"/>
      <c r="B9"/>
      <c r="C9"/>
      <c r="D9"/>
      <c r="E9"/>
      <c r="F9"/>
      <c r="G9" s="37"/>
      <c r="H9" s="46"/>
      <c r="I9" s="306"/>
      <c r="J9" s="40"/>
      <c r="K9" s="40"/>
      <c r="L9" s="40"/>
      <c r="M9" s="39"/>
      <c r="N9" s="40"/>
      <c r="O9" s="40"/>
      <c r="P9" s="64"/>
      <c r="R9" s="40"/>
      <c r="S9" s="40"/>
      <c r="T9" s="61"/>
      <c r="U9" s="91"/>
      <c r="V9" s="136"/>
      <c r="W9" s="136"/>
      <c r="X9" s="137"/>
      <c r="Y9" s="136"/>
      <c r="Z9" s="91"/>
      <c r="AA9" s="136"/>
      <c r="AB9" s="92"/>
      <c r="AC9" s="136"/>
      <c r="AD9" s="187"/>
      <c r="AE9" s="136"/>
      <c r="AF9" s="136"/>
      <c r="AG9" s="92"/>
      <c r="AH9" s="62"/>
      <c r="AJ9" s="310"/>
      <c r="AK9" s="310"/>
      <c r="AL9" s="310"/>
      <c r="AM9" s="310"/>
      <c r="AN9" s="310"/>
      <c r="AO9" s="310"/>
      <c r="AP9" s="310"/>
      <c r="AQ9" s="310"/>
      <c r="AR9" s="310"/>
      <c r="AS9" s="39"/>
      <c r="AT9" s="39"/>
      <c r="AU9" s="136"/>
      <c r="AV9" s="187"/>
      <c r="AW9" s="39"/>
      <c r="AX9" s="39"/>
      <c r="AY9" s="39"/>
      <c r="AZ9" s="39"/>
      <c r="BA9" s="39"/>
      <c r="BB9" s="39"/>
      <c r="BC9" s="41"/>
      <c r="BD9" s="63"/>
      <c r="BI9" s="139"/>
      <c r="BJ9" s="140"/>
      <c r="BK9" s="140"/>
      <c r="BL9" s="80"/>
      <c r="BM9" s="80"/>
      <c r="BN9" s="80"/>
      <c r="BO9" s="134"/>
      <c r="BP9" s="306"/>
      <c r="BQ9"/>
      <c r="BR9"/>
      <c r="BS9"/>
      <c r="BT9"/>
      <c r="BU9"/>
      <c r="BV9"/>
      <c r="BW9"/>
      <c r="BX9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</row>
    <row r="10" spans="1:94" s="47" customFormat="1" ht="22.15" customHeight="1" x14ac:dyDescent="0.2">
      <c r="A10"/>
      <c r="B10"/>
      <c r="C10"/>
      <c r="D10"/>
      <c r="E10"/>
      <c r="F10"/>
      <c r="G10" s="37"/>
      <c r="H10" s="46"/>
      <c r="I10" s="155"/>
      <c r="J10" s="40"/>
      <c r="K10" s="40">
        <f>IF(L10-N10&gt;0,1,0)</f>
        <v>1</v>
      </c>
      <c r="L10" s="39">
        <v>25</v>
      </c>
      <c r="M10" s="39" t="s">
        <v>6</v>
      </c>
      <c r="N10" s="40">
        <v>18</v>
      </c>
      <c r="O10" s="42">
        <f>IF(N10-L10&gt;0,1,0)</f>
        <v>0</v>
      </c>
      <c r="P10" s="61"/>
      <c r="T10" s="65"/>
      <c r="U10" s="91"/>
      <c r="V10" s="91"/>
      <c r="W10" s="91"/>
      <c r="X10" s="137"/>
      <c r="Y10" s="136"/>
      <c r="Z10" s="91"/>
      <c r="AA10" s="91"/>
      <c r="AB10" s="92"/>
      <c r="AC10" s="136"/>
      <c r="AD10" s="172"/>
      <c r="AE10" s="91"/>
      <c r="AF10" s="91"/>
      <c r="AG10" s="138"/>
      <c r="AS10" s="40"/>
      <c r="AT10" s="40"/>
      <c r="AU10" s="91"/>
      <c r="AV10" s="187"/>
      <c r="AW10" s="40"/>
      <c r="AX10" s="40"/>
      <c r="AY10" s="40"/>
      <c r="AZ10" s="39"/>
      <c r="BA10" s="40"/>
      <c r="BB10" s="40"/>
      <c r="BC10" s="41"/>
      <c r="BD10" s="66"/>
      <c r="BI10" s="73"/>
      <c r="BJ10" s="91">
        <f>IF(BK10-BM10&gt;0,1,0)</f>
        <v>1</v>
      </c>
      <c r="BK10" s="136">
        <v>25</v>
      </c>
      <c r="BL10" s="136" t="s">
        <v>6</v>
      </c>
      <c r="BM10" s="91">
        <v>16</v>
      </c>
      <c r="BN10" s="137">
        <f>IF(BM10-BK10&gt;0,1,0)</f>
        <v>0</v>
      </c>
      <c r="BO10" s="92"/>
      <c r="BP10" s="155"/>
      <c r="BQ10"/>
      <c r="BR10"/>
      <c r="BS10"/>
      <c r="BT10"/>
      <c r="BU10"/>
      <c r="BV10"/>
      <c r="BW10"/>
      <c r="BX10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</row>
    <row r="11" spans="1:94" s="47" customFormat="1" ht="22.15" customHeight="1" thickBot="1" x14ac:dyDescent="0.35">
      <c r="A11"/>
      <c r="B11"/>
      <c r="C11"/>
      <c r="D11"/>
      <c r="E11"/>
      <c r="F11"/>
      <c r="G11" s="37"/>
      <c r="H11" s="46"/>
      <c r="I11" s="156"/>
      <c r="J11" s="40">
        <f>SUM(K10:K12)</f>
        <v>2</v>
      </c>
      <c r="K11" s="40">
        <f>IF(L11-N11&gt;0,1,0)</f>
        <v>1</v>
      </c>
      <c r="L11" s="39">
        <v>25</v>
      </c>
      <c r="M11" s="39" t="s">
        <v>6</v>
      </c>
      <c r="N11" s="40">
        <v>18</v>
      </c>
      <c r="O11" s="42">
        <f>IF(N11-L11&gt;0,1,0)</f>
        <v>0</v>
      </c>
      <c r="P11" s="61">
        <f>SUM(O10:O12)</f>
        <v>0</v>
      </c>
      <c r="Q11" s="138"/>
      <c r="R11" s="138"/>
      <c r="S11" s="138"/>
      <c r="T11" s="65"/>
      <c r="U11" s="91"/>
      <c r="V11" s="91"/>
      <c r="W11" s="91"/>
      <c r="X11" s="142"/>
      <c r="Y11" s="136"/>
      <c r="Z11" s="91"/>
      <c r="AA11" s="91"/>
      <c r="AB11" s="92"/>
      <c r="AC11" s="136"/>
      <c r="AD11" s="172"/>
      <c r="AE11" s="91"/>
      <c r="AF11" s="91"/>
      <c r="AG11" s="138"/>
      <c r="AS11" s="40"/>
      <c r="AT11" s="40"/>
      <c r="AU11" s="91"/>
      <c r="AV11" s="168"/>
      <c r="AY11" s="68" t="s">
        <v>118</v>
      </c>
      <c r="BD11" s="65"/>
      <c r="BE11" s="138"/>
      <c r="BF11" s="138"/>
      <c r="BG11" s="138"/>
      <c r="BH11" s="138"/>
      <c r="BI11" s="73">
        <f>SUM(BJ10:BJ12)</f>
        <v>2</v>
      </c>
      <c r="BJ11" s="91">
        <f>IF(BK11-BM11&gt;0,1,0)</f>
        <v>0</v>
      </c>
      <c r="BK11" s="136">
        <v>18</v>
      </c>
      <c r="BL11" s="136" t="s">
        <v>6</v>
      </c>
      <c r="BM11" s="91">
        <v>25</v>
      </c>
      <c r="BN11" s="137">
        <f>IF(BM11-BK11&gt;0,1,0)</f>
        <v>1</v>
      </c>
      <c r="BO11" s="92">
        <f>SUM(BN10:BN12)</f>
        <v>1</v>
      </c>
      <c r="BP11" s="156"/>
      <c r="BQ11"/>
      <c r="BR11"/>
      <c r="BS11"/>
      <c r="BT11"/>
      <c r="BU11"/>
      <c r="BV11"/>
      <c r="BW11"/>
      <c r="BX11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</row>
    <row r="12" spans="1:94" s="47" customFormat="1" ht="22.15" customHeight="1" thickTop="1" x14ac:dyDescent="0.3">
      <c r="A12"/>
      <c r="B12"/>
      <c r="C12"/>
      <c r="D12"/>
      <c r="E12"/>
      <c r="F12"/>
      <c r="G12" s="37"/>
      <c r="H12" s="46"/>
      <c r="I12" s="156"/>
      <c r="J12" s="40"/>
      <c r="K12" s="40">
        <f>IF(L12-N12&gt;0,1,0)</f>
        <v>0</v>
      </c>
      <c r="L12" s="39"/>
      <c r="M12" s="39" t="s">
        <v>6</v>
      </c>
      <c r="N12" s="40"/>
      <c r="O12" s="42">
        <f>IF(N12-L12&gt;0,1,0)</f>
        <v>0</v>
      </c>
      <c r="P12" s="92"/>
      <c r="Q12" s="166"/>
      <c r="R12" s="167"/>
      <c r="S12" s="167"/>
      <c r="T12" s="167"/>
      <c r="U12" s="91"/>
      <c r="V12" s="91"/>
      <c r="W12" s="91">
        <f>IF(X12-Z12&gt;0,1,0)</f>
        <v>0</v>
      </c>
      <c r="X12" s="136">
        <v>21</v>
      </c>
      <c r="Y12" s="136" t="s">
        <v>6</v>
      </c>
      <c r="Z12" s="91">
        <v>25</v>
      </c>
      <c r="AA12" s="137">
        <f>IF(Z12-X12&gt;0,1,0)</f>
        <v>1</v>
      </c>
      <c r="AB12" s="92"/>
      <c r="AC12" s="136"/>
      <c r="AD12" s="172"/>
      <c r="AE12" s="91"/>
      <c r="AF12" s="91"/>
      <c r="AG12" s="138"/>
      <c r="AS12" s="40"/>
      <c r="AT12" s="40"/>
      <c r="AU12" s="91"/>
      <c r="AV12" s="187"/>
      <c r="AW12" s="40"/>
      <c r="AX12" s="40">
        <f>IF(AY12-BA12&gt;0,1,0)</f>
        <v>1</v>
      </c>
      <c r="AY12" s="39">
        <v>25</v>
      </c>
      <c r="AZ12" s="39" t="s">
        <v>6</v>
      </c>
      <c r="BA12" s="40">
        <v>23</v>
      </c>
      <c r="BB12" s="42">
        <f>IF(BA12-AY12&gt;0,1,0)</f>
        <v>0</v>
      </c>
      <c r="BC12" s="41"/>
      <c r="BD12" s="40"/>
      <c r="BE12" s="167"/>
      <c r="BF12" s="167"/>
      <c r="BG12" s="167"/>
      <c r="BH12" s="189"/>
      <c r="BI12" s="40"/>
      <c r="BJ12" s="40">
        <f>IF(BK12-BM12&gt;0,1,0)</f>
        <v>1</v>
      </c>
      <c r="BK12" s="39">
        <v>25</v>
      </c>
      <c r="BL12" s="39" t="s">
        <v>6</v>
      </c>
      <c r="BM12" s="40">
        <v>20</v>
      </c>
      <c r="BN12" s="42">
        <f>IF(BM12-BK12&gt;0,1,0)</f>
        <v>0</v>
      </c>
      <c r="BO12" s="41"/>
      <c r="BP12" s="156"/>
      <c r="BQ12"/>
      <c r="BR12"/>
      <c r="BS12"/>
      <c r="BT12"/>
      <c r="BU12"/>
      <c r="BV12"/>
      <c r="BW12"/>
      <c r="BX12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</row>
    <row r="13" spans="1:94" s="47" customFormat="1" ht="22.15" customHeight="1" thickBot="1" x14ac:dyDescent="0.25">
      <c r="A13"/>
      <c r="B13"/>
      <c r="C13"/>
      <c r="D13"/>
      <c r="E13"/>
      <c r="F13"/>
      <c r="G13" s="37"/>
      <c r="H13" s="46"/>
      <c r="I13" s="155"/>
      <c r="J13" s="40"/>
      <c r="K13" s="40"/>
      <c r="L13" s="39"/>
      <c r="M13" s="39"/>
      <c r="N13" s="40" t="s">
        <v>226</v>
      </c>
      <c r="O13" s="42"/>
      <c r="P13" s="92"/>
      <c r="Q13" s="168"/>
      <c r="R13" s="91"/>
      <c r="S13" s="137"/>
      <c r="T13" s="92"/>
      <c r="U13" s="91"/>
      <c r="V13" s="91">
        <f>SUM(W12:W14)</f>
        <v>2</v>
      </c>
      <c r="W13" s="91">
        <f>IF(X13-Z13&gt;0,1,0)</f>
        <v>1</v>
      </c>
      <c r="X13" s="136">
        <v>25</v>
      </c>
      <c r="Y13" s="136" t="s">
        <v>6</v>
      </c>
      <c r="Z13" s="91">
        <v>15</v>
      </c>
      <c r="AA13" s="137">
        <f>IF(Z13-X13&gt;0,1,0)</f>
        <v>0</v>
      </c>
      <c r="AB13" s="92">
        <f>SUM(AA12:AA14)</f>
        <v>1</v>
      </c>
      <c r="AC13" s="136"/>
      <c r="AD13" s="173"/>
      <c r="AE13" s="170"/>
      <c r="AF13" s="170"/>
      <c r="AG13" s="192"/>
      <c r="AK13" s="311" t="s">
        <v>234</v>
      </c>
      <c r="AL13" s="311"/>
      <c r="AM13" s="311"/>
      <c r="AN13" s="311"/>
      <c r="AR13" s="192"/>
      <c r="AS13" s="170"/>
      <c r="AT13" s="170"/>
      <c r="AU13" s="170"/>
      <c r="AV13" s="187"/>
      <c r="AW13" s="40">
        <f>SUM(AX12:AX14)</f>
        <v>2</v>
      </c>
      <c r="AX13" s="40">
        <f>IF(AY13-BA13&gt;0,1,0)</f>
        <v>1</v>
      </c>
      <c r="AY13" s="39">
        <v>25</v>
      </c>
      <c r="AZ13" s="39" t="s">
        <v>6</v>
      </c>
      <c r="BA13" s="40">
        <v>22</v>
      </c>
      <c r="BB13" s="42">
        <f>IF(BA13-AY13&gt;0,1,0)</f>
        <v>0</v>
      </c>
      <c r="BC13" s="41">
        <f>SUM(BB12:BB14)</f>
        <v>0</v>
      </c>
      <c r="BD13" s="40"/>
      <c r="BE13" s="91"/>
      <c r="BF13" s="91"/>
      <c r="BG13" s="136"/>
      <c r="BH13" s="179"/>
      <c r="BI13" s="39"/>
      <c r="BJ13" s="42"/>
      <c r="BK13" s="41"/>
      <c r="BL13" s="40"/>
      <c r="BM13" s="40" t="s">
        <v>212</v>
      </c>
      <c r="BN13" s="39"/>
      <c r="BO13" s="39"/>
      <c r="BP13" s="155"/>
      <c r="BQ13"/>
      <c r="BR13"/>
      <c r="BS13"/>
      <c r="BT13"/>
      <c r="BU13"/>
      <c r="BV13"/>
      <c r="BW13"/>
      <c r="BX13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</row>
    <row r="14" spans="1:94" s="47" customFormat="1" ht="22.15" customHeight="1" thickTop="1" thickBot="1" x14ac:dyDescent="0.25">
      <c r="A14"/>
      <c r="B14"/>
      <c r="C14"/>
      <c r="D14"/>
      <c r="E14"/>
      <c r="F14"/>
      <c r="G14" s="37"/>
      <c r="H14" s="46"/>
      <c r="I14" s="306" t="s">
        <v>189</v>
      </c>
      <c r="J14" s="91"/>
      <c r="K14" s="91"/>
      <c r="L14" s="91"/>
      <c r="M14" s="136"/>
      <c r="N14" s="91"/>
      <c r="O14" s="91"/>
      <c r="P14" s="92"/>
      <c r="Q14" s="168"/>
      <c r="R14" s="91"/>
      <c r="S14" s="91"/>
      <c r="T14" s="92"/>
      <c r="U14" s="91"/>
      <c r="V14" s="91"/>
      <c r="W14" s="91">
        <f>IF(X14-Z14&gt;0,1,0)</f>
        <v>1</v>
      </c>
      <c r="X14" s="136">
        <v>25</v>
      </c>
      <c r="Y14" s="136" t="s">
        <v>6</v>
      </c>
      <c r="Z14" s="91">
        <v>21</v>
      </c>
      <c r="AA14" s="137">
        <f>IF(Z14-X14&gt;0,1,0)</f>
        <v>0</v>
      </c>
      <c r="AB14" s="92"/>
      <c r="AC14" s="63"/>
      <c r="AD14" s="91"/>
      <c r="AE14" s="91"/>
      <c r="AF14" s="91"/>
      <c r="AG14" s="138"/>
      <c r="AH14" s="168"/>
      <c r="AK14" s="311"/>
      <c r="AL14" s="311"/>
      <c r="AM14" s="311"/>
      <c r="AN14" s="311"/>
      <c r="AQ14" s="65"/>
      <c r="AR14" s="141"/>
      <c r="AS14" s="91"/>
      <c r="AT14" s="91"/>
      <c r="AU14" s="66"/>
      <c r="AV14" s="39"/>
      <c r="AW14" s="40"/>
      <c r="AX14" s="40">
        <f>IF(AY14-BA14&gt;0,1,0)</f>
        <v>0</v>
      </c>
      <c r="AY14" s="39"/>
      <c r="AZ14" s="39" t="s">
        <v>6</v>
      </c>
      <c r="BA14" s="40"/>
      <c r="BB14" s="42">
        <f>IF(BA14-AY14&gt;0,1,0)</f>
        <v>0</v>
      </c>
      <c r="BC14" s="41"/>
      <c r="BD14" s="40"/>
      <c r="BE14" s="91"/>
      <c r="BF14" s="91"/>
      <c r="BG14" s="91"/>
      <c r="BH14" s="179"/>
      <c r="BI14" s="173"/>
      <c r="BJ14" s="170"/>
      <c r="BK14" s="171"/>
      <c r="BL14" s="170"/>
      <c r="BM14" s="170"/>
      <c r="BN14" s="170"/>
      <c r="BO14" s="169"/>
      <c r="BP14" s="306" t="s">
        <v>5</v>
      </c>
      <c r="BQ14"/>
      <c r="BR14"/>
      <c r="BS14"/>
      <c r="BT14"/>
      <c r="BU14"/>
      <c r="BV14"/>
      <c r="BW14"/>
      <c r="BX1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</row>
    <row r="15" spans="1:94" s="47" customFormat="1" ht="22.15" customHeight="1" thickTop="1" thickBot="1" x14ac:dyDescent="0.3">
      <c r="A15"/>
      <c r="B15"/>
      <c r="C15"/>
      <c r="D15"/>
      <c r="E15"/>
      <c r="F15"/>
      <c r="G15" s="37"/>
      <c r="H15" s="69" t="s">
        <v>3</v>
      </c>
      <c r="I15" s="306"/>
      <c r="J15" s="162"/>
      <c r="K15" s="163"/>
      <c r="L15" s="164"/>
      <c r="M15" s="165"/>
      <c r="N15" s="164"/>
      <c r="O15" s="164"/>
      <c r="P15" s="164"/>
      <c r="Q15" s="70"/>
      <c r="R15" s="71"/>
      <c r="S15" s="62"/>
      <c r="T15" s="72"/>
      <c r="U15" s="91"/>
      <c r="V15" s="138"/>
      <c r="W15" s="138"/>
      <c r="X15" s="138"/>
      <c r="Y15" s="138"/>
      <c r="Z15" s="91" t="s">
        <v>229</v>
      </c>
      <c r="AA15" s="138"/>
      <c r="AB15" s="138"/>
      <c r="AC15" s="63"/>
      <c r="AD15" s="91"/>
      <c r="AE15" s="91"/>
      <c r="AF15" s="91"/>
      <c r="AG15" s="91"/>
      <c r="AH15" s="172"/>
      <c r="AI15" s="40"/>
      <c r="AJ15" s="40"/>
      <c r="AK15" s="311"/>
      <c r="AL15" s="311"/>
      <c r="AM15" s="311"/>
      <c r="AN15" s="311"/>
      <c r="AO15" s="40"/>
      <c r="AP15" s="40"/>
      <c r="AQ15" s="66"/>
      <c r="AR15" s="73"/>
      <c r="AS15" s="91"/>
      <c r="AT15" s="91"/>
      <c r="AU15" s="66"/>
      <c r="AV15" s="39"/>
      <c r="BA15" s="71" t="s">
        <v>128</v>
      </c>
      <c r="BD15" s="40"/>
      <c r="BE15" s="62"/>
      <c r="BF15" s="62"/>
      <c r="BG15" s="62"/>
      <c r="BH15" s="70"/>
      <c r="BI15" s="62"/>
      <c r="BJ15" s="62"/>
      <c r="BK15" s="72"/>
      <c r="BL15" s="62"/>
      <c r="BM15" s="62"/>
      <c r="BN15" s="62"/>
      <c r="BO15" s="70"/>
      <c r="BP15" s="306"/>
      <c r="BQ15" s="74" t="s">
        <v>0</v>
      </c>
      <c r="BR15" s="74"/>
      <c r="BS15" s="74"/>
      <c r="BT15" s="74"/>
      <c r="BU15" s="74"/>
      <c r="BV15" s="74"/>
      <c r="BW15" s="74"/>
      <c r="BX15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</row>
    <row r="16" spans="1:94" s="47" customFormat="1" ht="22.15" customHeight="1" thickTop="1" x14ac:dyDescent="0.2">
      <c r="A16"/>
      <c r="B16" s="75"/>
      <c r="C16" s="76"/>
      <c r="D16" s="76"/>
      <c r="E16" s="76"/>
      <c r="F16" s="76"/>
      <c r="G16" s="76"/>
      <c r="H16" s="76"/>
      <c r="I16" s="306" t="s">
        <v>206</v>
      </c>
      <c r="J16" s="58"/>
      <c r="K16" s="59"/>
      <c r="L16" s="59"/>
      <c r="M16" s="60"/>
      <c r="N16" s="59"/>
      <c r="O16" s="59"/>
      <c r="P16" s="59"/>
      <c r="Q16" s="58"/>
      <c r="R16" s="59"/>
      <c r="S16" s="59"/>
      <c r="T16" s="60"/>
      <c r="U16" s="91"/>
      <c r="V16" s="138"/>
      <c r="W16" s="138"/>
      <c r="X16" s="138"/>
      <c r="Y16" s="138"/>
      <c r="Z16" s="138"/>
      <c r="AA16" s="138"/>
      <c r="AB16" s="138"/>
      <c r="AC16" s="63"/>
      <c r="AD16" s="91"/>
      <c r="AE16" s="91"/>
      <c r="AF16" s="91"/>
      <c r="AG16" s="91"/>
      <c r="AH16" s="172"/>
      <c r="AI16" s="40"/>
      <c r="AJ16" s="40"/>
      <c r="AK16" s="311"/>
      <c r="AL16" s="311"/>
      <c r="AM16" s="311"/>
      <c r="AN16" s="311"/>
      <c r="AO16" s="40"/>
      <c r="AP16" s="40"/>
      <c r="AQ16" s="66"/>
      <c r="AR16" s="73"/>
      <c r="AS16" s="91"/>
      <c r="AT16" s="91"/>
      <c r="AU16" s="66"/>
      <c r="AV16" s="39"/>
      <c r="BD16" s="40"/>
      <c r="BE16" s="40"/>
      <c r="BF16" s="40"/>
      <c r="BG16" s="40"/>
      <c r="BH16" s="39"/>
      <c r="BI16" s="40"/>
      <c r="BJ16" s="40"/>
      <c r="BK16" s="41"/>
      <c r="BL16" s="40"/>
      <c r="BM16" s="40"/>
      <c r="BN16" s="40"/>
      <c r="BO16" s="39"/>
      <c r="BP16" s="306" t="s">
        <v>207</v>
      </c>
      <c r="BQ16"/>
      <c r="BR16"/>
      <c r="BS16"/>
      <c r="BT16"/>
      <c r="BU16"/>
      <c r="BV16" s="77"/>
      <c r="BW16" s="78"/>
      <c r="BX16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</row>
    <row r="17" spans="1:76" s="47" customFormat="1" ht="22.15" customHeight="1" x14ac:dyDescent="0.25">
      <c r="A17"/>
      <c r="B17" s="79"/>
      <c r="C17"/>
      <c r="D17"/>
      <c r="E17"/>
      <c r="F17"/>
      <c r="G17"/>
      <c r="H17"/>
      <c r="I17" s="306"/>
      <c r="J17" s="39"/>
      <c r="K17" s="40"/>
      <c r="L17" s="40"/>
      <c r="M17" s="41"/>
      <c r="N17" s="40"/>
      <c r="O17" s="40"/>
      <c r="P17" s="40"/>
      <c r="Q17" s="39"/>
      <c r="R17" s="40"/>
      <c r="S17" s="80"/>
      <c r="T17" s="64"/>
      <c r="U17" s="91"/>
      <c r="V17" s="96"/>
      <c r="W17" s="96"/>
      <c r="X17" s="96"/>
      <c r="Y17" s="143"/>
      <c r="Z17" s="144"/>
      <c r="AA17" s="96"/>
      <c r="AB17" s="96"/>
      <c r="AC17" s="63"/>
      <c r="AD17" s="91"/>
      <c r="AE17" s="91"/>
      <c r="AF17" s="91"/>
      <c r="AG17" s="91"/>
      <c r="AH17" s="172"/>
      <c r="AI17" s="40"/>
      <c r="AJ17" s="40"/>
      <c r="AK17" s="311"/>
      <c r="AL17" s="311"/>
      <c r="AM17" s="311"/>
      <c r="AN17" s="311"/>
      <c r="AO17" s="40"/>
      <c r="AP17" s="40"/>
      <c r="AQ17" s="66"/>
      <c r="AR17" s="73"/>
      <c r="AS17" s="91"/>
      <c r="AT17" s="91"/>
      <c r="AU17" s="66"/>
      <c r="AV17" s="147"/>
      <c r="AW17" s="96"/>
      <c r="AX17" s="96"/>
      <c r="AY17" s="96"/>
      <c r="AZ17" s="143"/>
      <c r="BA17" s="96"/>
      <c r="BB17" s="96"/>
      <c r="BC17" s="96"/>
      <c r="BD17" s="66"/>
      <c r="BE17" s="148"/>
      <c r="BF17" s="80"/>
      <c r="BG17" s="80"/>
      <c r="BH17" s="134"/>
      <c r="BI17" s="80"/>
      <c r="BJ17" s="80"/>
      <c r="BK17" s="135"/>
      <c r="BL17" s="80"/>
      <c r="BM17" s="80"/>
      <c r="BN17" s="80"/>
      <c r="BO17" s="134"/>
      <c r="BP17" s="306"/>
      <c r="BQ17"/>
      <c r="BR17"/>
      <c r="BS17"/>
      <c r="BT17"/>
      <c r="BU17"/>
      <c r="BV17"/>
      <c r="BW17" s="81"/>
      <c r="BX17"/>
    </row>
    <row r="18" spans="1:76" s="47" customFormat="1" ht="22.15" customHeight="1" x14ac:dyDescent="0.25">
      <c r="A18"/>
      <c r="B18" s="79"/>
      <c r="C18"/>
      <c r="D18"/>
      <c r="E18"/>
      <c r="F18"/>
      <c r="G18"/>
      <c r="H18"/>
      <c r="I18" s="155"/>
      <c r="J18" s="39"/>
      <c r="K18" s="40"/>
      <c r="L18" s="42"/>
      <c r="M18" s="41"/>
      <c r="N18" s="40"/>
      <c r="O18" s="40">
        <f>IF(P18-R18&gt;0,1,0)</f>
        <v>1</v>
      </c>
      <c r="P18" s="39">
        <v>25</v>
      </c>
      <c r="Q18" s="39" t="s">
        <v>6</v>
      </c>
      <c r="R18" s="40">
        <v>12</v>
      </c>
      <c r="S18" s="42">
        <f>IF(R18-P18&gt;0,1,0)</f>
        <v>0</v>
      </c>
      <c r="T18" s="61"/>
      <c r="U18" s="91"/>
      <c r="V18" s="96"/>
      <c r="W18" s="96"/>
      <c r="X18" s="96"/>
      <c r="Y18" s="143"/>
      <c r="Z18" s="144"/>
      <c r="AA18" s="96"/>
      <c r="AB18" s="92"/>
      <c r="AC18" s="63"/>
      <c r="AD18" s="91"/>
      <c r="AE18" s="91"/>
      <c r="AF18" s="91"/>
      <c r="AG18" s="91"/>
      <c r="AH18" s="172"/>
      <c r="AI18" s="40"/>
      <c r="AJ18" s="40"/>
      <c r="AK18" s="311"/>
      <c r="AL18" s="311"/>
      <c r="AM18" s="311"/>
      <c r="AN18" s="311"/>
      <c r="AO18" s="40"/>
      <c r="AP18" s="40"/>
      <c r="AQ18" s="66"/>
      <c r="AR18" s="73"/>
      <c r="AS18" s="91"/>
      <c r="AT18" s="91"/>
      <c r="AU18" s="66"/>
      <c r="AV18" s="147"/>
      <c r="AW18" s="96"/>
      <c r="AX18" s="96"/>
      <c r="AY18" s="96"/>
      <c r="AZ18" s="143"/>
      <c r="BA18" s="96"/>
      <c r="BB18" s="96"/>
      <c r="BC18" s="92"/>
      <c r="BD18" s="66"/>
      <c r="BE18" s="91"/>
      <c r="BF18" s="40">
        <f>IF(BG18-BI18&gt;0,1,0)</f>
        <v>0</v>
      </c>
      <c r="BG18" s="39">
        <v>21</v>
      </c>
      <c r="BH18" s="39" t="s">
        <v>6</v>
      </c>
      <c r="BI18" s="40">
        <v>25</v>
      </c>
      <c r="BJ18" s="42">
        <f>IF(BI18-BG18&gt;0,1,0)</f>
        <v>1</v>
      </c>
      <c r="BK18" s="41"/>
      <c r="BL18" s="40"/>
      <c r="BM18" s="40"/>
      <c r="BN18" s="39"/>
      <c r="BO18" s="39"/>
      <c r="BP18" s="155"/>
      <c r="BQ18"/>
      <c r="BR18"/>
      <c r="BS18"/>
      <c r="BT18"/>
      <c r="BU18"/>
      <c r="BV18"/>
      <c r="BW18" s="81"/>
      <c r="BX18"/>
    </row>
    <row r="19" spans="1:76" s="47" customFormat="1" ht="22.15" customHeight="1" thickBot="1" x14ac:dyDescent="0.35">
      <c r="A19"/>
      <c r="B19" s="79"/>
      <c r="C19"/>
      <c r="D19"/>
      <c r="E19"/>
      <c r="F19"/>
      <c r="G19"/>
      <c r="H19"/>
      <c r="I19" s="156"/>
      <c r="J19" s="39"/>
      <c r="K19" s="40"/>
      <c r="L19" s="42"/>
      <c r="M19" s="41"/>
      <c r="N19" s="40">
        <f>SUM(O18:O20)</f>
        <v>2</v>
      </c>
      <c r="O19" s="40">
        <f>IF(P19-R19&gt;0,1,0)</f>
        <v>1</v>
      </c>
      <c r="P19" s="39">
        <v>25</v>
      </c>
      <c r="Q19" s="39" t="s">
        <v>6</v>
      </c>
      <c r="R19" s="40">
        <v>17</v>
      </c>
      <c r="S19" s="42">
        <f>IF(R19-P19&gt;0,1,0)</f>
        <v>0</v>
      </c>
      <c r="T19" s="61">
        <f>SUM(S18:S20)</f>
        <v>0</v>
      </c>
      <c r="U19" s="91"/>
      <c r="V19" s="91"/>
      <c r="W19" s="91"/>
      <c r="X19" s="137"/>
      <c r="Y19" s="136"/>
      <c r="Z19" s="91"/>
      <c r="AA19" s="91"/>
      <c r="AB19" s="92"/>
      <c r="AC19" s="63"/>
      <c r="AD19" s="91"/>
      <c r="AE19" s="91"/>
      <c r="AF19" s="91"/>
      <c r="AG19" s="91"/>
      <c r="AH19" s="172"/>
      <c r="AI19" s="40"/>
      <c r="AJ19" s="40"/>
      <c r="AK19" s="311"/>
      <c r="AL19" s="311"/>
      <c r="AM19" s="311"/>
      <c r="AN19" s="311"/>
      <c r="AO19" s="40"/>
      <c r="AP19" s="40"/>
      <c r="AQ19" s="66"/>
      <c r="AR19" s="73"/>
      <c r="AS19" s="91"/>
      <c r="AT19" s="91"/>
      <c r="AU19" s="66"/>
      <c r="AV19" s="147"/>
      <c r="AW19" s="91"/>
      <c r="AX19" s="91"/>
      <c r="AY19" s="91"/>
      <c r="AZ19" s="136"/>
      <c r="BA19" s="91"/>
      <c r="BB19" s="91"/>
      <c r="BC19" s="92"/>
      <c r="BD19" s="66"/>
      <c r="BE19" s="91">
        <f>SUM(BF18:BF20)</f>
        <v>2</v>
      </c>
      <c r="BF19" s="40">
        <f>IF(BG19-BI19&gt;0,1,0)</f>
        <v>1</v>
      </c>
      <c r="BG19" s="39">
        <v>25</v>
      </c>
      <c r="BH19" s="39" t="s">
        <v>6</v>
      </c>
      <c r="BI19" s="40">
        <v>10</v>
      </c>
      <c r="BJ19" s="42">
        <f>IF(BI19-BG19&gt;0,1,0)</f>
        <v>0</v>
      </c>
      <c r="BK19" s="41">
        <f>SUM(BJ18:BJ20)</f>
        <v>1</v>
      </c>
      <c r="BL19" s="40"/>
      <c r="BM19" s="40"/>
      <c r="BN19" s="39"/>
      <c r="BO19" s="39"/>
      <c r="BP19" s="156"/>
      <c r="BQ19"/>
      <c r="BR19"/>
      <c r="BS19"/>
      <c r="BT19"/>
      <c r="BU19"/>
      <c r="BV19"/>
      <c r="BW19" s="81"/>
      <c r="BX19"/>
    </row>
    <row r="20" spans="1:76" s="47" customFormat="1" ht="22.15" customHeight="1" thickTop="1" x14ac:dyDescent="0.3">
      <c r="A20"/>
      <c r="B20" s="79"/>
      <c r="C20"/>
      <c r="D20"/>
      <c r="E20"/>
      <c r="F20"/>
      <c r="G20"/>
      <c r="H20"/>
      <c r="I20" s="156"/>
      <c r="J20" s="39"/>
      <c r="K20" s="91"/>
      <c r="L20" s="137"/>
      <c r="M20" s="92"/>
      <c r="N20" s="91"/>
      <c r="O20" s="91">
        <f>IF(P20-R20&gt;0,1,0)</f>
        <v>0</v>
      </c>
      <c r="P20" s="136"/>
      <c r="Q20" s="136" t="s">
        <v>6</v>
      </c>
      <c r="R20" s="91"/>
      <c r="S20" s="137">
        <f>IF(R20-P20&gt;0,1,0)</f>
        <v>0</v>
      </c>
      <c r="T20" s="92"/>
      <c r="U20" s="175"/>
      <c r="V20" s="176"/>
      <c r="W20" s="176"/>
      <c r="X20" s="177"/>
      <c r="Y20" s="178"/>
      <c r="Z20" s="176"/>
      <c r="AA20" s="176"/>
      <c r="AB20" s="176"/>
      <c r="AC20" s="178"/>
      <c r="AD20" s="91"/>
      <c r="AE20" s="91"/>
      <c r="AF20" s="91"/>
      <c r="AG20" s="91"/>
      <c r="AH20" s="172"/>
      <c r="AI20" s="40"/>
      <c r="AJ20" s="40"/>
      <c r="AK20" s="311"/>
      <c r="AL20" s="311"/>
      <c r="AM20" s="311"/>
      <c r="AN20" s="311"/>
      <c r="AO20" s="40"/>
      <c r="AP20" s="40"/>
      <c r="AQ20" s="66"/>
      <c r="AR20" s="40"/>
      <c r="AS20" s="40"/>
      <c r="AT20" s="40"/>
      <c r="AU20" s="40"/>
      <c r="AV20" s="178"/>
      <c r="AW20" s="181"/>
      <c r="AX20" s="176"/>
      <c r="AY20" s="176"/>
      <c r="AZ20" s="178"/>
      <c r="BA20" s="176"/>
      <c r="BB20" s="176"/>
      <c r="BC20" s="181"/>
      <c r="BD20" s="182"/>
      <c r="BE20" s="40"/>
      <c r="BF20" s="40">
        <f>IF(BG20-BI20&gt;0,1,0)</f>
        <v>1</v>
      </c>
      <c r="BG20" s="39">
        <v>25</v>
      </c>
      <c r="BH20" s="39" t="s">
        <v>6</v>
      </c>
      <c r="BI20" s="40">
        <v>19</v>
      </c>
      <c r="BJ20" s="42">
        <f>IF(BI20-BG20&gt;0,1,0)</f>
        <v>0</v>
      </c>
      <c r="BK20" s="41"/>
      <c r="BL20" s="40"/>
      <c r="BM20" s="40"/>
      <c r="BN20" s="39"/>
      <c r="BO20" s="39"/>
      <c r="BP20" s="156"/>
      <c r="BQ20"/>
      <c r="BR20"/>
      <c r="BS20"/>
      <c r="BT20"/>
      <c r="BU20"/>
      <c r="BV20"/>
      <c r="BW20" s="81"/>
      <c r="BX20"/>
    </row>
    <row r="21" spans="1:76" s="47" customFormat="1" ht="22.15" customHeight="1" x14ac:dyDescent="0.25">
      <c r="A21"/>
      <c r="B21" s="79"/>
      <c r="C21"/>
      <c r="D21" s="68" t="s">
        <v>120</v>
      </c>
      <c r="E21"/>
      <c r="F21"/>
      <c r="G21"/>
      <c r="H21"/>
      <c r="I21" s="157"/>
      <c r="J21" s="39"/>
      <c r="K21" s="91"/>
      <c r="L21" s="137"/>
      <c r="M21" s="92"/>
      <c r="N21" s="91"/>
      <c r="O21" s="91"/>
      <c r="P21" s="136"/>
      <c r="Q21" s="136"/>
      <c r="R21" s="91" t="s">
        <v>8</v>
      </c>
      <c r="S21" s="137"/>
      <c r="T21" s="92"/>
      <c r="U21" s="172"/>
      <c r="V21" s="136"/>
      <c r="W21" s="137"/>
      <c r="X21" s="137"/>
      <c r="Y21" s="136"/>
      <c r="Z21" s="144"/>
      <c r="AA21" s="96"/>
      <c r="AB21" s="142" t="s">
        <v>121</v>
      </c>
      <c r="AC21" s="143"/>
      <c r="AD21" s="96"/>
      <c r="AE21" s="96"/>
      <c r="AF21" s="96"/>
      <c r="AG21" s="91"/>
      <c r="AH21" s="172"/>
      <c r="AI21" s="40"/>
      <c r="AJ21" s="40"/>
      <c r="AK21" s="311"/>
      <c r="AL21" s="311"/>
      <c r="AM21" s="311"/>
      <c r="AN21" s="311"/>
      <c r="AO21" s="40"/>
      <c r="AP21" s="40"/>
      <c r="AQ21" s="66"/>
      <c r="AR21" s="40"/>
      <c r="AS21" s="42"/>
      <c r="AT21" s="42"/>
      <c r="AU21" s="68" t="s">
        <v>122</v>
      </c>
      <c r="AV21" s="39"/>
      <c r="AW21" s="39"/>
      <c r="AX21" s="42"/>
      <c r="AY21" s="40"/>
      <c r="AZ21" s="39"/>
      <c r="BA21" s="62"/>
      <c r="BB21" s="62"/>
      <c r="BC21" s="62"/>
      <c r="BD21" s="184"/>
      <c r="BE21" s="40"/>
      <c r="BF21" s="40"/>
      <c r="BG21" s="39"/>
      <c r="BH21" s="39"/>
      <c r="BI21" s="39" t="s">
        <v>211</v>
      </c>
      <c r="BJ21" s="42"/>
      <c r="BK21" s="41"/>
      <c r="BL21" s="40"/>
      <c r="BM21" s="40"/>
      <c r="BN21" s="39"/>
      <c r="BO21" s="39"/>
      <c r="BP21" s="157"/>
      <c r="BQ21"/>
      <c r="BR21"/>
      <c r="BS21" s="68" t="s">
        <v>123</v>
      </c>
      <c r="BT21"/>
      <c r="BU21"/>
      <c r="BV21"/>
      <c r="BW21" s="81"/>
      <c r="BX21"/>
    </row>
    <row r="22" spans="1:76" s="47" customFormat="1" ht="22.15" customHeight="1" thickBot="1" x14ac:dyDescent="0.25">
      <c r="A22"/>
      <c r="B22" s="67"/>
      <c r="C22" s="40">
        <f>IF(D22-F22&gt;0,1,0)</f>
        <v>0</v>
      </c>
      <c r="D22" s="39">
        <v>15</v>
      </c>
      <c r="E22" s="39" t="s">
        <v>6</v>
      </c>
      <c r="F22" s="40">
        <v>25</v>
      </c>
      <c r="G22" s="42">
        <f>IF(F22-D22&gt;0,1,0)</f>
        <v>1</v>
      </c>
      <c r="H22" s="41"/>
      <c r="I22" s="306" t="s">
        <v>2</v>
      </c>
      <c r="J22" s="136"/>
      <c r="K22" s="91"/>
      <c r="L22" s="91"/>
      <c r="M22" s="92"/>
      <c r="N22" s="91"/>
      <c r="O22" s="91"/>
      <c r="P22" s="91"/>
      <c r="Q22" s="136"/>
      <c r="R22" s="91"/>
      <c r="S22" s="91"/>
      <c r="T22" s="92"/>
      <c r="U22" s="172"/>
      <c r="V22" s="136"/>
      <c r="W22" s="137"/>
      <c r="X22" s="137"/>
      <c r="Y22" s="136"/>
      <c r="Z22" s="91"/>
      <c r="AA22" s="91">
        <f>IF(AB22-AD22&gt;0,1,0)</f>
        <v>1</v>
      </c>
      <c r="AB22" s="136">
        <v>25</v>
      </c>
      <c r="AC22" s="136" t="s">
        <v>6</v>
      </c>
      <c r="AD22" s="91">
        <v>20</v>
      </c>
      <c r="AE22" s="137">
        <f>IF(AD22-AB22&gt;0,1,0)</f>
        <v>0</v>
      </c>
      <c r="AF22" s="92"/>
      <c r="AG22" s="91"/>
      <c r="AH22" s="172"/>
      <c r="AI22" s="82"/>
      <c r="AJ22" s="82"/>
      <c r="AK22" s="311"/>
      <c r="AL22" s="311"/>
      <c r="AM22" s="311"/>
      <c r="AN22" s="311"/>
      <c r="AO22" s="82"/>
      <c r="AP22" s="82"/>
      <c r="AQ22" s="66"/>
      <c r="AR22" s="40"/>
      <c r="AS22" s="40"/>
      <c r="AT22" s="40">
        <f>IF(AU22-AW22&gt;0,1,0)</f>
        <v>1</v>
      </c>
      <c r="AU22" s="39">
        <v>25</v>
      </c>
      <c r="AV22" s="39" t="s">
        <v>6</v>
      </c>
      <c r="AW22" s="40">
        <v>15</v>
      </c>
      <c r="AX22" s="42">
        <f>IF(AW22-AU22&gt;0,1,0)</f>
        <v>0</v>
      </c>
      <c r="AY22" s="41"/>
      <c r="AZ22" s="39"/>
      <c r="BA22" s="40"/>
      <c r="BB22" s="40"/>
      <c r="BC22" s="41"/>
      <c r="BD22" s="184"/>
      <c r="BE22" s="91"/>
      <c r="BF22" s="91"/>
      <c r="BG22" s="91"/>
      <c r="BH22" s="136"/>
      <c r="BI22" s="91"/>
      <c r="BJ22" s="91"/>
      <c r="BK22" s="92"/>
      <c r="BL22" s="91"/>
      <c r="BM22" s="91"/>
      <c r="BN22" s="91"/>
      <c r="BO22" s="136"/>
      <c r="BP22" s="306" t="s">
        <v>188</v>
      </c>
      <c r="BQ22" s="40"/>
      <c r="BR22" s="40">
        <f>IF(BS22-BU22&gt;0,1,0)</f>
        <v>1</v>
      </c>
      <c r="BS22" s="39">
        <v>25</v>
      </c>
      <c r="BT22" s="39" t="s">
        <v>6</v>
      </c>
      <c r="BU22" s="40">
        <v>13</v>
      </c>
      <c r="BV22" s="42">
        <f>IF(BU22-BS22&gt;0,1,0)</f>
        <v>0</v>
      </c>
      <c r="BW22" s="61"/>
      <c r="BX22"/>
    </row>
    <row r="23" spans="1:76" s="47" customFormat="1" ht="22.15" customHeight="1" thickTop="1" thickBot="1" x14ac:dyDescent="0.3">
      <c r="A23" s="83"/>
      <c r="B23" s="67">
        <f>SUM(C22:C24)</f>
        <v>2</v>
      </c>
      <c r="C23" s="40">
        <f>IF(D23-F23&gt;0,1,0)</f>
        <v>1</v>
      </c>
      <c r="D23" s="39">
        <v>25</v>
      </c>
      <c r="E23" s="39" t="s">
        <v>6</v>
      </c>
      <c r="F23" s="40">
        <v>15</v>
      </c>
      <c r="G23" s="42">
        <f>IF(F23-D23&gt;0,1,0)</f>
        <v>0</v>
      </c>
      <c r="H23" s="41">
        <f>SUM(G22:G24)</f>
        <v>1</v>
      </c>
      <c r="I23" s="306"/>
      <c r="J23" s="162"/>
      <c r="K23" s="163"/>
      <c r="L23" s="164"/>
      <c r="M23" s="165"/>
      <c r="N23" s="164"/>
      <c r="O23" s="164"/>
      <c r="P23" s="164"/>
      <c r="Q23" s="162"/>
      <c r="R23" s="163"/>
      <c r="S23" s="164"/>
      <c r="T23" s="165"/>
      <c r="U23" s="40"/>
      <c r="V23" s="40"/>
      <c r="W23" s="40"/>
      <c r="X23" s="42"/>
      <c r="Y23" s="39"/>
      <c r="Z23" s="40">
        <f>SUM(AA22:AA24)</f>
        <v>2</v>
      </c>
      <c r="AA23" s="40">
        <f>IF(AB23-AD23&gt;0,1,0)</f>
        <v>1</v>
      </c>
      <c r="AB23" s="39">
        <v>25</v>
      </c>
      <c r="AC23" s="39" t="s">
        <v>6</v>
      </c>
      <c r="AD23" s="91">
        <v>14</v>
      </c>
      <c r="AE23" s="137">
        <f>IF(AD23-AB23&gt;0,1,0)</f>
        <v>0</v>
      </c>
      <c r="AF23" s="92">
        <f>SUM(AE22:AE24)</f>
        <v>0</v>
      </c>
      <c r="AG23" s="91"/>
      <c r="AH23" s="173"/>
      <c r="AI23" s="170"/>
      <c r="AJ23" s="170"/>
      <c r="AK23" s="170"/>
      <c r="AL23" s="190"/>
      <c r="AM23" s="59"/>
      <c r="AN23" s="59"/>
      <c r="AO23" s="59"/>
      <c r="AP23" s="59"/>
      <c r="AQ23" s="145"/>
      <c r="AR23" s="40"/>
      <c r="AS23" s="40">
        <f>SUM(AT22:AT24)</f>
        <v>2</v>
      </c>
      <c r="AT23" s="40">
        <f>IF(AU23-AW23&gt;0,1,0)</f>
        <v>1</v>
      </c>
      <c r="AU23" s="39">
        <v>25</v>
      </c>
      <c r="AV23" s="39" t="s">
        <v>6</v>
      </c>
      <c r="AW23" s="40">
        <v>17</v>
      </c>
      <c r="AX23" s="42">
        <f>IF(AW23-AU23&gt;0,1,0)</f>
        <v>0</v>
      </c>
      <c r="AY23" s="41">
        <f>SUM(AX22:AX24)</f>
        <v>0</v>
      </c>
      <c r="AZ23" s="39"/>
      <c r="BA23" s="40"/>
      <c r="BB23" s="40"/>
      <c r="BC23" s="41"/>
      <c r="BD23" s="40"/>
      <c r="BE23" s="164"/>
      <c r="BF23" s="164"/>
      <c r="BG23" s="164"/>
      <c r="BH23" s="162"/>
      <c r="BI23" s="164"/>
      <c r="BJ23" s="164"/>
      <c r="BK23" s="165"/>
      <c r="BL23" s="164"/>
      <c r="BM23" s="164"/>
      <c r="BN23" s="164"/>
      <c r="BO23" s="162"/>
      <c r="BP23" s="306"/>
      <c r="BQ23" s="40">
        <f>SUM(BR22:BR24)</f>
        <v>2</v>
      </c>
      <c r="BR23" s="40">
        <f>IF(BS23-BU23&gt;0,1,0)</f>
        <v>1</v>
      </c>
      <c r="BS23" s="39">
        <v>25</v>
      </c>
      <c r="BT23" s="39" t="s">
        <v>6</v>
      </c>
      <c r="BU23" s="40">
        <v>20</v>
      </c>
      <c r="BV23" s="42">
        <f>IF(BU23-BS23&gt;0,1,0)</f>
        <v>0</v>
      </c>
      <c r="BW23" s="61">
        <f>SUM(BV22:BV24)</f>
        <v>0</v>
      </c>
      <c r="BX23"/>
    </row>
    <row r="24" spans="1:76" s="47" customFormat="1" ht="22.15" customHeight="1" thickTop="1" thickBot="1" x14ac:dyDescent="0.25">
      <c r="A24" s="84"/>
      <c r="B24" s="40"/>
      <c r="C24" s="40">
        <f>IF(D24-F24&gt;0,1,0)</f>
        <v>1</v>
      </c>
      <c r="D24" s="39">
        <v>25</v>
      </c>
      <c r="E24" s="39" t="s">
        <v>6</v>
      </c>
      <c r="F24" s="40">
        <v>15</v>
      </c>
      <c r="G24" s="42">
        <f>IF(F24-D24&gt;0,1,0)</f>
        <v>0</v>
      </c>
      <c r="H24" s="41"/>
      <c r="I24" s="306" t="s">
        <v>200</v>
      </c>
      <c r="J24" s="169"/>
      <c r="K24" s="170"/>
      <c r="L24" s="170"/>
      <c r="M24" s="171"/>
      <c r="N24" s="170"/>
      <c r="O24" s="170"/>
      <c r="P24" s="170"/>
      <c r="Q24" s="169"/>
      <c r="R24" s="170"/>
      <c r="S24" s="170"/>
      <c r="T24" s="171"/>
      <c r="U24" s="40"/>
      <c r="V24" s="40"/>
      <c r="W24" s="40"/>
      <c r="X24" s="42"/>
      <c r="Y24" s="39"/>
      <c r="Z24" s="40"/>
      <c r="AA24" s="40">
        <f>IF(AB24-AD24&gt;0,1,0)</f>
        <v>0</v>
      </c>
      <c r="AB24" s="39"/>
      <c r="AC24" s="39" t="s">
        <v>6</v>
      </c>
      <c r="AD24" s="91"/>
      <c r="AE24" s="137">
        <f>IF(AD24-AB24&gt;0,1,0)</f>
        <v>0</v>
      </c>
      <c r="AF24" s="92"/>
      <c r="AG24" s="66"/>
      <c r="AH24" s="40"/>
      <c r="AI24" s="40"/>
      <c r="AJ24" s="40"/>
      <c r="AK24" s="85" t="s">
        <v>124</v>
      </c>
      <c r="AL24" s="40"/>
      <c r="AM24" s="40"/>
      <c r="AN24" s="40"/>
      <c r="AO24" s="40"/>
      <c r="AP24" s="40"/>
      <c r="AQ24" s="204"/>
      <c r="AR24" s="91"/>
      <c r="AS24" s="91"/>
      <c r="AT24" s="91">
        <f>IF(AU24-AW24&gt;0,1,0)</f>
        <v>0</v>
      </c>
      <c r="AU24" s="136"/>
      <c r="AV24" s="39" t="s">
        <v>6</v>
      </c>
      <c r="AW24" s="40"/>
      <c r="AX24" s="42">
        <f>IF(AW24-AU24&gt;0,1,0)</f>
        <v>0</v>
      </c>
      <c r="AY24" s="41"/>
      <c r="AZ24" s="39"/>
      <c r="BA24" s="40"/>
      <c r="BB24" s="40"/>
      <c r="BC24" s="41"/>
      <c r="BD24" s="40"/>
      <c r="BE24" s="40"/>
      <c r="BF24" s="40"/>
      <c r="BG24" s="40"/>
      <c r="BH24" s="39"/>
      <c r="BI24" s="40"/>
      <c r="BJ24" s="40"/>
      <c r="BK24" s="41"/>
      <c r="BL24" s="40"/>
      <c r="BM24" s="40"/>
      <c r="BN24" s="40"/>
      <c r="BO24" s="39"/>
      <c r="BP24" s="306" t="s">
        <v>192</v>
      </c>
      <c r="BQ24" s="40"/>
      <c r="BR24" s="40">
        <f>IF(BS24-BU24&gt;0,1,0)</f>
        <v>0</v>
      </c>
      <c r="BS24" s="39"/>
      <c r="BT24" s="39" t="s">
        <v>6</v>
      </c>
      <c r="BU24" s="40"/>
      <c r="BV24" s="42">
        <f>IF(BU24-BS24&gt;0,1,0)</f>
        <v>0</v>
      </c>
      <c r="BW24" s="51"/>
      <c r="BX24" s="76"/>
    </row>
    <row r="25" spans="1:76" s="47" customFormat="1" ht="22.15" customHeight="1" thickTop="1" x14ac:dyDescent="0.25">
      <c r="A25" s="81"/>
      <c r="B25"/>
      <c r="C25"/>
      <c r="D25"/>
      <c r="E25" s="39"/>
      <c r="F25" s="40" t="s">
        <v>125</v>
      </c>
      <c r="G25"/>
      <c r="H25"/>
      <c r="I25" s="306"/>
      <c r="J25" s="136"/>
      <c r="K25" s="91"/>
      <c r="L25" s="91"/>
      <c r="M25" s="92"/>
      <c r="N25" s="91"/>
      <c r="O25" s="91"/>
      <c r="P25" s="91"/>
      <c r="Q25" s="136"/>
      <c r="R25" s="91"/>
      <c r="S25" s="91"/>
      <c r="T25" s="92"/>
      <c r="U25" s="172"/>
      <c r="V25" s="136"/>
      <c r="W25" s="136"/>
      <c r="X25" s="137"/>
      <c r="Y25" s="136"/>
      <c r="Z25" s="144"/>
      <c r="AA25" s="96"/>
      <c r="AB25" s="96"/>
      <c r="AC25" s="143"/>
      <c r="AD25" s="96" t="s">
        <v>8</v>
      </c>
      <c r="AE25" s="96"/>
      <c r="AF25" s="96"/>
      <c r="AG25" s="66"/>
      <c r="AH25" s="40"/>
      <c r="AI25" s="40"/>
      <c r="AJ25" s="40">
        <f>IF(AK25-AN25&gt;0,1,0)</f>
        <v>0</v>
      </c>
      <c r="AK25" s="39">
        <v>20</v>
      </c>
      <c r="AL25" s="305" t="s">
        <v>6</v>
      </c>
      <c r="AM25" s="305"/>
      <c r="AN25" s="39">
        <v>25</v>
      </c>
      <c r="AO25" s="42">
        <f>IF(AN25-AK25&gt;0,1,0)</f>
        <v>1</v>
      </c>
      <c r="AP25" s="40"/>
      <c r="AQ25" s="184"/>
      <c r="AR25" s="91"/>
      <c r="AS25" s="96"/>
      <c r="AT25" s="96"/>
      <c r="AU25" s="96"/>
      <c r="AV25" s="70"/>
      <c r="AW25" s="39" t="s">
        <v>54</v>
      </c>
      <c r="AX25" s="39"/>
      <c r="AY25" s="39"/>
      <c r="AZ25" s="39"/>
      <c r="BA25" s="62"/>
      <c r="BB25" s="62"/>
      <c r="BC25" s="62"/>
      <c r="BD25" s="40"/>
      <c r="BE25" s="148"/>
      <c r="BF25" s="80"/>
      <c r="BG25" s="80"/>
      <c r="BH25" s="134"/>
      <c r="BI25" s="80"/>
      <c r="BJ25" s="80"/>
      <c r="BK25" s="135"/>
      <c r="BL25" s="80"/>
      <c r="BM25" s="80"/>
      <c r="BN25" s="80"/>
      <c r="BO25" s="134"/>
      <c r="BP25" s="306"/>
      <c r="BQ25"/>
      <c r="BR25"/>
      <c r="BS25"/>
      <c r="BT25" s="39"/>
      <c r="BU25" s="39" t="s">
        <v>9</v>
      </c>
      <c r="BV25"/>
      <c r="BW25" s="86"/>
      <c r="BX25"/>
    </row>
    <row r="26" spans="1:76" s="47" customFormat="1" ht="22.15" customHeight="1" x14ac:dyDescent="0.2">
      <c r="A26" s="81"/>
      <c r="B26"/>
      <c r="C26"/>
      <c r="D26"/>
      <c r="E26"/>
      <c r="F26"/>
      <c r="G26"/>
      <c r="H26"/>
      <c r="I26" s="155"/>
      <c r="J26" s="136"/>
      <c r="K26" s="91"/>
      <c r="L26" s="137"/>
      <c r="M26" s="92"/>
      <c r="N26" s="91"/>
      <c r="O26" s="91">
        <f>IF(P26-R26&gt;0,1,0)</f>
        <v>1</v>
      </c>
      <c r="P26" s="136">
        <v>25</v>
      </c>
      <c r="Q26" s="136" t="s">
        <v>6</v>
      </c>
      <c r="R26" s="91">
        <v>17</v>
      </c>
      <c r="S26" s="137">
        <f>IF(R26-P26&gt;0,1,0)</f>
        <v>0</v>
      </c>
      <c r="T26" s="92"/>
      <c r="U26" s="172"/>
      <c r="V26" s="91"/>
      <c r="W26" s="91"/>
      <c r="X26" s="137"/>
      <c r="Y26" s="136"/>
      <c r="Z26" s="91"/>
      <c r="AA26" s="91"/>
      <c r="AB26" s="92"/>
      <c r="AC26" s="136"/>
      <c r="AD26" s="91"/>
      <c r="AE26" s="91"/>
      <c r="AF26" s="91"/>
      <c r="AG26" s="66"/>
      <c r="AH26" s="40"/>
      <c r="AI26" s="40">
        <f>SUM(AJ25:AJ27)</f>
        <v>2</v>
      </c>
      <c r="AJ26" s="40">
        <f>IF(AK26-AN26&gt;0,1,0)</f>
        <v>1</v>
      </c>
      <c r="AK26" s="39">
        <v>25</v>
      </c>
      <c r="AL26" s="305" t="s">
        <v>6</v>
      </c>
      <c r="AM26" s="305"/>
      <c r="AN26" s="39">
        <v>20</v>
      </c>
      <c r="AO26" s="42">
        <f>IF(AN26-AK26&gt;0,1,0)</f>
        <v>0</v>
      </c>
      <c r="AP26" s="41">
        <f>SUM(AO25:AO27)</f>
        <v>1</v>
      </c>
      <c r="AQ26" s="184"/>
      <c r="AR26" s="91"/>
      <c r="AS26" s="91"/>
      <c r="AT26" s="91"/>
      <c r="AU26" s="91"/>
      <c r="AV26" s="39"/>
      <c r="AW26" s="40"/>
      <c r="AX26" s="40"/>
      <c r="AY26" s="40"/>
      <c r="AZ26" s="39"/>
      <c r="BA26" s="40"/>
      <c r="BB26" s="40"/>
      <c r="BC26" s="41"/>
      <c r="BD26" s="40"/>
      <c r="BE26" s="73"/>
      <c r="BF26" s="91">
        <f>IF(BG26-BI26&gt;0,1,0)</f>
        <v>1</v>
      </c>
      <c r="BG26" s="136">
        <v>27</v>
      </c>
      <c r="BH26" s="136" t="s">
        <v>6</v>
      </c>
      <c r="BI26" s="91">
        <v>25</v>
      </c>
      <c r="BJ26" s="137">
        <f>IF(BI26-BG26&gt;0,1,0)</f>
        <v>0</v>
      </c>
      <c r="BK26" s="92"/>
      <c r="BL26" s="91"/>
      <c r="BM26" s="91"/>
      <c r="BN26" s="136"/>
      <c r="BO26" s="136"/>
      <c r="BP26" s="155"/>
      <c r="BQ26"/>
      <c r="BR26"/>
      <c r="BS26"/>
      <c r="BT26"/>
      <c r="BU26"/>
      <c r="BV26"/>
      <c r="BW26" s="86"/>
      <c r="BX26"/>
    </row>
    <row r="27" spans="1:76" s="47" customFormat="1" ht="22.15" customHeight="1" thickBot="1" x14ac:dyDescent="0.35">
      <c r="A27" s="81"/>
      <c r="B27"/>
      <c r="C27"/>
      <c r="D27"/>
      <c r="E27"/>
      <c r="F27"/>
      <c r="G27"/>
      <c r="H27"/>
      <c r="I27" s="156"/>
      <c r="J27" s="136"/>
      <c r="K27" s="91"/>
      <c r="L27" s="137"/>
      <c r="M27" s="92"/>
      <c r="N27" s="91">
        <f>SUM(O26:O28)</f>
        <v>2</v>
      </c>
      <c r="O27" s="91">
        <f>IF(P27-R27&gt;0,1,0)</f>
        <v>1</v>
      </c>
      <c r="P27" s="136">
        <v>25</v>
      </c>
      <c r="Q27" s="136" t="s">
        <v>6</v>
      </c>
      <c r="R27" s="91">
        <v>15</v>
      </c>
      <c r="S27" s="137">
        <f>IF(R27-P27&gt;0,1,0)</f>
        <v>0</v>
      </c>
      <c r="T27" s="92">
        <f>SUM(S26:S28)</f>
        <v>0</v>
      </c>
      <c r="U27" s="173"/>
      <c r="V27" s="170"/>
      <c r="W27" s="170"/>
      <c r="X27" s="174"/>
      <c r="Y27" s="169"/>
      <c r="Z27" s="170"/>
      <c r="AA27" s="170"/>
      <c r="AB27" s="171"/>
      <c r="AC27" s="169"/>
      <c r="AD27" s="91"/>
      <c r="AE27" s="91"/>
      <c r="AF27" s="91"/>
      <c r="AG27" s="66"/>
      <c r="AH27" s="40"/>
      <c r="AI27" s="40"/>
      <c r="AJ27" s="40">
        <f>IF(AK27-AN27&gt;0,1,0)</f>
        <v>1</v>
      </c>
      <c r="AK27" s="39">
        <v>25</v>
      </c>
      <c r="AL27" s="305" t="s">
        <v>6</v>
      </c>
      <c r="AM27" s="305"/>
      <c r="AN27" s="71">
        <v>23</v>
      </c>
      <c r="AO27" s="42">
        <f>IF(AN27-AK27&gt;0,1,0)</f>
        <v>0</v>
      </c>
      <c r="AP27" s="40"/>
      <c r="AQ27" s="184"/>
      <c r="AR27" s="91"/>
      <c r="AS27" s="91"/>
      <c r="AT27" s="91"/>
      <c r="AU27" s="91"/>
      <c r="AV27" s="136"/>
      <c r="AW27" s="91"/>
      <c r="AX27" s="91"/>
      <c r="AY27" s="91"/>
      <c r="AZ27" s="136"/>
      <c r="BA27" s="91"/>
      <c r="BB27" s="91"/>
      <c r="BC27" s="92"/>
      <c r="BD27" s="91"/>
      <c r="BE27" s="73">
        <f>SUM(BF26:BF28)</f>
        <v>2</v>
      </c>
      <c r="BF27" s="91">
        <f>IF(BG27-BI27&gt;0,1,0)</f>
        <v>1</v>
      </c>
      <c r="BG27" s="136">
        <v>25</v>
      </c>
      <c r="BH27" s="136" t="s">
        <v>6</v>
      </c>
      <c r="BI27" s="91">
        <v>14</v>
      </c>
      <c r="BJ27" s="137">
        <f>IF(BI27-BG27&gt;0,1,0)</f>
        <v>0</v>
      </c>
      <c r="BK27" s="92">
        <f>SUM(BJ26:BJ28)</f>
        <v>0</v>
      </c>
      <c r="BL27" s="91"/>
      <c r="BM27" s="91"/>
      <c r="BN27" s="136"/>
      <c r="BO27" s="136"/>
      <c r="BP27" s="156"/>
      <c r="BQ27"/>
      <c r="BR27"/>
      <c r="BS27"/>
      <c r="BT27"/>
      <c r="BU27"/>
      <c r="BV27"/>
      <c r="BW27" s="86"/>
      <c r="BX27"/>
    </row>
    <row r="28" spans="1:76" s="47" customFormat="1" ht="22.15" customHeight="1" thickTop="1" x14ac:dyDescent="0.3">
      <c r="A28" s="81"/>
      <c r="B28"/>
      <c r="C28"/>
      <c r="D28"/>
      <c r="E28"/>
      <c r="F28"/>
      <c r="G28"/>
      <c r="H28"/>
      <c r="I28" s="156"/>
      <c r="J28" s="136"/>
      <c r="K28" s="91"/>
      <c r="L28" s="137"/>
      <c r="M28" s="92"/>
      <c r="N28" s="91"/>
      <c r="O28" s="91">
        <f>IF(P28-R28&gt;0,1,0)</f>
        <v>0</v>
      </c>
      <c r="P28" s="136"/>
      <c r="Q28" s="136" t="s">
        <v>6</v>
      </c>
      <c r="R28" s="91"/>
      <c r="S28" s="137">
        <f>IF(R28-P28&gt;0,1,0)</f>
        <v>0</v>
      </c>
      <c r="T28" s="61"/>
      <c r="U28" s="91"/>
      <c r="V28" s="91"/>
      <c r="W28" s="91"/>
      <c r="X28" s="137"/>
      <c r="Y28" s="136"/>
      <c r="Z28" s="91"/>
      <c r="AA28" s="91"/>
      <c r="AB28" s="92"/>
      <c r="AC28" s="63"/>
      <c r="AD28" s="91"/>
      <c r="AE28" s="91"/>
      <c r="AF28" s="91"/>
      <c r="AG28" s="66"/>
      <c r="AH28" s="62"/>
      <c r="AI28" s="62"/>
      <c r="AJ28" s="62"/>
      <c r="AK28" s="62"/>
      <c r="AL28" s="62"/>
      <c r="AM28" s="62"/>
      <c r="AN28" s="71" t="s">
        <v>212</v>
      </c>
      <c r="AO28" s="62"/>
      <c r="AP28" s="62"/>
      <c r="AQ28" s="205"/>
      <c r="AR28" s="91"/>
      <c r="AS28" s="91"/>
      <c r="AT28" s="91"/>
      <c r="AU28" s="66"/>
      <c r="AV28" s="186"/>
      <c r="AW28" s="176"/>
      <c r="AX28" s="176"/>
      <c r="AY28" s="176"/>
      <c r="AZ28" s="178"/>
      <c r="BA28" s="176"/>
      <c r="BB28" s="176"/>
      <c r="BC28" s="181"/>
      <c r="BD28" s="182"/>
      <c r="BE28" s="40"/>
      <c r="BF28" s="40">
        <f>IF(BG28-BI28&gt;0,1,0)</f>
        <v>0</v>
      </c>
      <c r="BG28" s="39"/>
      <c r="BH28" s="39" t="s">
        <v>6</v>
      </c>
      <c r="BI28" s="40"/>
      <c r="BJ28" s="42">
        <f>IF(BI28-BG28&gt;0,1,0)</f>
        <v>0</v>
      </c>
      <c r="BK28" s="41"/>
      <c r="BL28" s="40"/>
      <c r="BM28" s="40"/>
      <c r="BN28" s="39"/>
      <c r="BO28" s="39"/>
      <c r="BP28" s="156"/>
      <c r="BQ28"/>
      <c r="BR28"/>
      <c r="BS28"/>
      <c r="BT28"/>
      <c r="BU28"/>
      <c r="BV28"/>
      <c r="BW28" s="86"/>
      <c r="BX28"/>
    </row>
    <row r="29" spans="1:76" s="47" customFormat="1" ht="22.15" customHeight="1" x14ac:dyDescent="0.2">
      <c r="A29" s="81"/>
      <c r="B29"/>
      <c r="C29"/>
      <c r="D29"/>
      <c r="E29"/>
      <c r="F29"/>
      <c r="G29"/>
      <c r="H29"/>
      <c r="I29" s="155"/>
      <c r="J29" s="136"/>
      <c r="K29" s="91"/>
      <c r="L29" s="137"/>
      <c r="M29" s="92"/>
      <c r="N29" s="91"/>
      <c r="O29" s="91"/>
      <c r="P29" s="136"/>
      <c r="Q29" s="136"/>
      <c r="R29" s="91" t="s">
        <v>48</v>
      </c>
      <c r="S29" s="137"/>
      <c r="T29" s="61"/>
      <c r="U29" s="91"/>
      <c r="V29" s="91"/>
      <c r="W29" s="91"/>
      <c r="X29" s="137"/>
      <c r="Y29" s="136"/>
      <c r="Z29" s="91"/>
      <c r="AA29" s="91"/>
      <c r="AB29" s="92"/>
      <c r="AC29" s="63"/>
      <c r="AD29" s="91"/>
      <c r="AE29" s="91"/>
      <c r="AF29" s="91"/>
      <c r="AG29" s="66"/>
      <c r="AH29" s="40"/>
      <c r="AI29" s="40"/>
      <c r="AJ29" s="40"/>
      <c r="AK29" s="40"/>
      <c r="AL29" s="40"/>
      <c r="AM29" s="40"/>
      <c r="AN29" s="40"/>
      <c r="AO29" s="40"/>
      <c r="AP29" s="40"/>
      <c r="AQ29" s="184"/>
      <c r="AR29" s="91"/>
      <c r="AS29" s="91"/>
      <c r="AT29" s="91"/>
      <c r="AU29" s="66"/>
      <c r="AV29" s="147"/>
      <c r="AW29" s="91"/>
      <c r="AX29" s="91"/>
      <c r="AY29" s="91"/>
      <c r="AZ29" s="136"/>
      <c r="BA29" s="91"/>
      <c r="BB29" s="91"/>
      <c r="BC29" s="92"/>
      <c r="BD29" s="184"/>
      <c r="BE29" s="40"/>
      <c r="BF29" s="40"/>
      <c r="BG29" s="39"/>
      <c r="BH29" s="39"/>
      <c r="BI29" s="39" t="s">
        <v>128</v>
      </c>
      <c r="BJ29" s="42"/>
      <c r="BK29" s="41"/>
      <c r="BL29" s="40"/>
      <c r="BM29" s="40"/>
      <c r="BN29" s="39"/>
      <c r="BO29" s="39"/>
      <c r="BP29" s="155"/>
      <c r="BQ29"/>
      <c r="BR29"/>
      <c r="BS29"/>
      <c r="BT29"/>
      <c r="BU29"/>
      <c r="BV29"/>
      <c r="BW29" s="86"/>
      <c r="BX29"/>
    </row>
    <row r="30" spans="1:76" s="47" customFormat="1" ht="22.15" customHeight="1" thickBot="1" x14ac:dyDescent="0.25">
      <c r="A30" s="81"/>
      <c r="B30"/>
      <c r="C30"/>
      <c r="D30"/>
      <c r="E30"/>
      <c r="F30"/>
      <c r="G30"/>
      <c r="H30"/>
      <c r="I30" s="306" t="s">
        <v>202</v>
      </c>
      <c r="J30" s="58"/>
      <c r="K30" s="59"/>
      <c r="L30" s="59"/>
      <c r="M30" s="60"/>
      <c r="N30" s="59"/>
      <c r="O30" s="59"/>
      <c r="P30" s="59"/>
      <c r="Q30" s="58"/>
      <c r="R30" s="59"/>
      <c r="S30" s="59"/>
      <c r="T30" s="87"/>
      <c r="U30" s="91"/>
      <c r="V30" s="138"/>
      <c r="W30" s="138"/>
      <c r="X30" s="138"/>
      <c r="Y30" s="138"/>
      <c r="Z30" s="138"/>
      <c r="AA30" s="138"/>
      <c r="AB30" s="138"/>
      <c r="AC30" s="63"/>
      <c r="AD30" s="91"/>
      <c r="AE30" s="91"/>
      <c r="AF30" s="91"/>
      <c r="AG30" s="66"/>
      <c r="AH30" s="40"/>
      <c r="AI30" s="40"/>
      <c r="AJ30" s="40"/>
      <c r="AK30" s="40"/>
      <c r="AL30" s="40"/>
      <c r="AM30" s="40"/>
      <c r="AN30" s="40"/>
      <c r="AO30" s="40"/>
      <c r="AP30" s="40"/>
      <c r="AQ30" s="184"/>
      <c r="AR30" s="91"/>
      <c r="AS30" s="91"/>
      <c r="AT30" s="91"/>
      <c r="AU30" s="66"/>
      <c r="AV30" s="147"/>
      <c r="AW30" s="138"/>
      <c r="AX30" s="138"/>
      <c r="AY30" s="138"/>
      <c r="AZ30" s="138"/>
      <c r="BA30" s="138"/>
      <c r="BB30" s="138"/>
      <c r="BC30" s="138"/>
      <c r="BD30" s="184"/>
      <c r="BE30" s="173"/>
      <c r="BF30" s="170"/>
      <c r="BG30" s="170"/>
      <c r="BH30" s="169"/>
      <c r="BI30" s="170"/>
      <c r="BJ30" s="170"/>
      <c r="BK30" s="171"/>
      <c r="BL30" s="170"/>
      <c r="BM30" s="170"/>
      <c r="BN30" s="170"/>
      <c r="BO30" s="169"/>
      <c r="BP30" s="306" t="s">
        <v>195</v>
      </c>
      <c r="BQ30"/>
      <c r="BR30"/>
      <c r="BS30"/>
      <c r="BT30"/>
      <c r="BU30"/>
      <c r="BV30"/>
      <c r="BW30" s="86"/>
      <c r="BX30"/>
    </row>
    <row r="31" spans="1:76" s="47" customFormat="1" ht="22.15" customHeight="1" thickTop="1" thickBot="1" x14ac:dyDescent="0.3">
      <c r="A31" s="81"/>
      <c r="B31" s="88"/>
      <c r="C31" s="74"/>
      <c r="D31" s="74"/>
      <c r="E31" s="74"/>
      <c r="F31" s="74"/>
      <c r="G31" s="74"/>
      <c r="H31" s="89" t="s">
        <v>2</v>
      </c>
      <c r="I31" s="306"/>
      <c r="J31" s="70"/>
      <c r="K31" s="71"/>
      <c r="L31" s="62"/>
      <c r="M31" s="72"/>
      <c r="N31" s="62"/>
      <c r="O31" s="62"/>
      <c r="P31" s="62"/>
      <c r="Q31" s="70"/>
      <c r="R31" s="71"/>
      <c r="S31" s="62"/>
      <c r="T31" s="72"/>
      <c r="U31" s="91"/>
      <c r="V31" s="138"/>
      <c r="W31" s="138"/>
      <c r="X31" s="142" t="s">
        <v>126</v>
      </c>
      <c r="Y31" s="138"/>
      <c r="Z31" s="138"/>
      <c r="AA31" s="138"/>
      <c r="AB31" s="138"/>
      <c r="AC31" s="63"/>
      <c r="AD31" s="138"/>
      <c r="AE31" s="138"/>
      <c r="AF31" s="138"/>
      <c r="AG31" s="65"/>
      <c r="AH31" s="40"/>
      <c r="AI31" s="40"/>
      <c r="AJ31" s="40"/>
      <c r="AK31" s="40"/>
      <c r="AL31" s="40"/>
      <c r="AM31" s="40"/>
      <c r="AN31" s="40"/>
      <c r="AO31" s="40"/>
      <c r="AP31" s="40"/>
      <c r="AQ31" s="184"/>
      <c r="AR31" s="138"/>
      <c r="AS31" s="138"/>
      <c r="AT31" s="138"/>
      <c r="AU31" s="65"/>
      <c r="AV31" s="39"/>
      <c r="AY31" s="68" t="s">
        <v>127</v>
      </c>
      <c r="BD31" s="40"/>
      <c r="BE31" s="62"/>
      <c r="BF31" s="62"/>
      <c r="BG31" s="62"/>
      <c r="BH31" s="70"/>
      <c r="BI31" s="62"/>
      <c r="BJ31" s="62"/>
      <c r="BK31" s="72"/>
      <c r="BL31" s="62"/>
      <c r="BM31" s="62"/>
      <c r="BN31" s="62"/>
      <c r="BO31" s="70"/>
      <c r="BP31" s="306"/>
      <c r="BQ31" s="83" t="s">
        <v>5</v>
      </c>
      <c r="BR31" s="83"/>
      <c r="BS31" s="83"/>
      <c r="BT31" s="83"/>
      <c r="BU31" s="83"/>
      <c r="BV31" s="83"/>
      <c r="BW31" s="90"/>
      <c r="BX31"/>
    </row>
    <row r="32" spans="1:76" s="47" customFormat="1" ht="22.15" customHeight="1" thickTop="1" thickBot="1" x14ac:dyDescent="0.25">
      <c r="A32"/>
      <c r="B32"/>
      <c r="C32"/>
      <c r="D32"/>
      <c r="E32"/>
      <c r="F32"/>
      <c r="G32" s="37"/>
      <c r="H32" s="46"/>
      <c r="I32" s="306" t="s">
        <v>193</v>
      </c>
      <c r="J32" s="169"/>
      <c r="K32" s="170"/>
      <c r="L32" s="170"/>
      <c r="M32" s="171"/>
      <c r="N32" s="170"/>
      <c r="O32" s="170"/>
      <c r="P32" s="170"/>
      <c r="Q32" s="39"/>
      <c r="R32" s="40"/>
      <c r="S32" s="40"/>
      <c r="T32" s="41"/>
      <c r="U32" s="91"/>
      <c r="V32" s="91"/>
      <c r="W32" s="91">
        <f>IF(X32-Z32&gt;0,1,0)</f>
        <v>1</v>
      </c>
      <c r="X32" s="136">
        <v>25</v>
      </c>
      <c r="Y32" s="136" t="s">
        <v>6</v>
      </c>
      <c r="Z32" s="91">
        <v>11</v>
      </c>
      <c r="AA32" s="137">
        <f>IF(Z32-X32&gt;0,1,0)</f>
        <v>0</v>
      </c>
      <c r="AB32" s="92"/>
      <c r="AC32" s="63"/>
      <c r="AD32" s="138"/>
      <c r="AE32" s="138"/>
      <c r="AF32" s="138"/>
      <c r="AG32" s="65"/>
      <c r="AQ32" s="183"/>
      <c r="AR32" s="138"/>
      <c r="AS32" s="138"/>
      <c r="AT32" s="138"/>
      <c r="AU32" s="65"/>
      <c r="AV32" s="39"/>
      <c r="AW32" s="40"/>
      <c r="AX32" s="40">
        <f>IF(AY32-BA32&gt;0,1,0)</f>
        <v>1</v>
      </c>
      <c r="AY32" s="39">
        <v>25</v>
      </c>
      <c r="AZ32" s="39" t="s">
        <v>6</v>
      </c>
      <c r="BA32" s="40">
        <v>13</v>
      </c>
      <c r="BB32" s="42">
        <f>IF(BA32-AY32&gt;0,1,0)</f>
        <v>0</v>
      </c>
      <c r="BC32" s="41"/>
      <c r="BD32" s="40"/>
      <c r="BE32" s="40"/>
      <c r="BF32" s="40"/>
      <c r="BG32" s="40"/>
      <c r="BH32" s="39"/>
      <c r="BI32" s="170"/>
      <c r="BJ32" s="170"/>
      <c r="BK32" s="171"/>
      <c r="BL32" s="170"/>
      <c r="BM32" s="170"/>
      <c r="BN32" s="170"/>
      <c r="BO32" s="169"/>
      <c r="BP32" s="306" t="s">
        <v>225</v>
      </c>
      <c r="BQ32"/>
      <c r="BR32"/>
      <c r="BS32"/>
      <c r="BT32"/>
      <c r="BU32"/>
      <c r="BV32"/>
      <c r="BW32"/>
      <c r="BX32"/>
    </row>
    <row r="33" spans="1:94" s="47" customFormat="1" ht="22.15" customHeight="1" thickTop="1" thickBot="1" x14ac:dyDescent="0.25">
      <c r="A33"/>
      <c r="B33"/>
      <c r="C33"/>
      <c r="D33"/>
      <c r="E33"/>
      <c r="F33"/>
      <c r="G33" s="37"/>
      <c r="H33" s="46"/>
      <c r="I33" s="306"/>
      <c r="J33" s="91"/>
      <c r="K33" s="91"/>
      <c r="L33" s="91"/>
      <c r="M33" s="136"/>
      <c r="N33" s="91"/>
      <c r="O33" s="91"/>
      <c r="P33" s="92"/>
      <c r="Q33" s="187"/>
      <c r="R33" s="91"/>
      <c r="S33" s="91"/>
      <c r="T33" s="92"/>
      <c r="U33" s="91"/>
      <c r="V33" s="91">
        <f>SUM(W32:W34)</f>
        <v>2</v>
      </c>
      <c r="W33" s="91">
        <f>IF(X33-Z33&gt;0,1,0)</f>
        <v>0</v>
      </c>
      <c r="X33" s="136">
        <v>18</v>
      </c>
      <c r="Y33" s="136" t="s">
        <v>6</v>
      </c>
      <c r="Z33" s="91">
        <v>25</v>
      </c>
      <c r="AA33" s="137">
        <f>IF(Z33-X33&gt;0,1,0)</f>
        <v>1</v>
      </c>
      <c r="AB33" s="92">
        <f>SUM(AA32:AA34)</f>
        <v>1</v>
      </c>
      <c r="AC33" s="63"/>
      <c r="AD33" s="91"/>
      <c r="AE33" s="91"/>
      <c r="AF33" s="91"/>
      <c r="AG33" s="66"/>
      <c r="AQ33" s="183"/>
      <c r="AR33" s="91"/>
      <c r="AS33" s="91"/>
      <c r="AT33" s="91"/>
      <c r="AU33" s="66"/>
      <c r="AV33" s="39"/>
      <c r="AW33" s="40">
        <f>SUM(AX32:AX34)</f>
        <v>2</v>
      </c>
      <c r="AX33" s="40">
        <f>IF(AY33-BA33&gt;0,1,0)</f>
        <v>1</v>
      </c>
      <c r="AY33" s="39">
        <v>25</v>
      </c>
      <c r="AZ33" s="39" t="s">
        <v>6</v>
      </c>
      <c r="BA33" s="40">
        <v>18</v>
      </c>
      <c r="BB33" s="42">
        <f>IF(BA33-AY33&gt;0,1,0)</f>
        <v>0</v>
      </c>
      <c r="BC33" s="41">
        <f>SUM(BB32:BB34)</f>
        <v>0</v>
      </c>
      <c r="BD33" s="40"/>
      <c r="BE33" s="91"/>
      <c r="BF33" s="91"/>
      <c r="BG33" s="91"/>
      <c r="BH33" s="179"/>
      <c r="BI33" s="91"/>
      <c r="BJ33" s="91"/>
      <c r="BK33" s="91"/>
      <c r="BL33" s="136"/>
      <c r="BM33" s="91"/>
      <c r="BN33" s="91"/>
      <c r="BO33" s="92"/>
      <c r="BP33" s="306"/>
      <c r="BQ33"/>
      <c r="BR33"/>
      <c r="BS33"/>
      <c r="BT33"/>
      <c r="BU33"/>
      <c r="BV33"/>
      <c r="BW33"/>
      <c r="BX33"/>
    </row>
    <row r="34" spans="1:94" s="47" customFormat="1" ht="22.15" customHeight="1" thickTop="1" x14ac:dyDescent="0.25">
      <c r="A34"/>
      <c r="B34"/>
      <c r="C34"/>
      <c r="D34"/>
      <c r="E34"/>
      <c r="F34"/>
      <c r="G34" s="37"/>
      <c r="H34" s="46"/>
      <c r="I34" s="155"/>
      <c r="J34" s="91"/>
      <c r="K34" s="91">
        <f>IF(L34-N34&gt;0,1,0)</f>
        <v>1</v>
      </c>
      <c r="L34" s="136">
        <v>26</v>
      </c>
      <c r="M34" s="136" t="s">
        <v>6</v>
      </c>
      <c r="N34" s="91">
        <v>24</v>
      </c>
      <c r="O34" s="137">
        <f>IF(N34-L34&gt;0,1,0)</f>
        <v>0</v>
      </c>
      <c r="P34" s="92"/>
      <c r="Q34" s="187"/>
      <c r="R34" s="91"/>
      <c r="S34" s="91"/>
      <c r="T34" s="92"/>
      <c r="U34" s="91"/>
      <c r="V34" s="91"/>
      <c r="W34" s="91">
        <f>IF(X34-Z34&gt;0,1,0)</f>
        <v>1</v>
      </c>
      <c r="X34" s="136">
        <v>25</v>
      </c>
      <c r="Y34" s="136" t="s">
        <v>6</v>
      </c>
      <c r="Z34" s="91">
        <v>20</v>
      </c>
      <c r="AA34" s="137">
        <f>IF(Z34-X34&gt;0,1,0)</f>
        <v>0</v>
      </c>
      <c r="AB34" s="92"/>
      <c r="AC34" s="136"/>
      <c r="AD34" s="175"/>
      <c r="AE34" s="176"/>
      <c r="AF34" s="176"/>
      <c r="AG34" s="164"/>
      <c r="AR34" s="176"/>
      <c r="AS34" s="176"/>
      <c r="AT34" s="176"/>
      <c r="AU34" s="182"/>
      <c r="AV34" s="136"/>
      <c r="AW34" s="91"/>
      <c r="AX34" s="91">
        <f>IF(AY34-BA34&gt;0,1,0)</f>
        <v>0</v>
      </c>
      <c r="AY34" s="136"/>
      <c r="AZ34" s="136" t="s">
        <v>6</v>
      </c>
      <c r="BA34" s="91"/>
      <c r="BB34" s="137">
        <f>IF(BA34-AY34&gt;0,1,0)</f>
        <v>0</v>
      </c>
      <c r="BC34" s="92"/>
      <c r="BD34" s="91"/>
      <c r="BE34" s="91"/>
      <c r="BF34" s="91"/>
      <c r="BG34" s="91"/>
      <c r="BH34" s="179"/>
      <c r="BI34" s="91"/>
      <c r="BJ34" s="40">
        <f>IF(BK34-BM34&gt;0,1,0)</f>
        <v>0</v>
      </c>
      <c r="BK34" s="39">
        <v>21</v>
      </c>
      <c r="BL34" s="39" t="s">
        <v>6</v>
      </c>
      <c r="BM34" s="40">
        <v>25</v>
      </c>
      <c r="BN34" s="42">
        <f>IF(BM34-BK34&gt;0,1,0)</f>
        <v>1</v>
      </c>
      <c r="BO34" s="41"/>
      <c r="BP34" s="155"/>
      <c r="BQ34"/>
      <c r="BR34"/>
      <c r="BS34"/>
      <c r="BT34"/>
      <c r="BU34"/>
      <c r="BV34"/>
      <c r="BW34"/>
      <c r="BX34"/>
    </row>
    <row r="35" spans="1:94" s="47" customFormat="1" ht="22.15" customHeight="1" thickBot="1" x14ac:dyDescent="0.35">
      <c r="A35"/>
      <c r="B35"/>
      <c r="C35"/>
      <c r="D35"/>
      <c r="E35"/>
      <c r="F35"/>
      <c r="G35" s="37"/>
      <c r="H35" s="46"/>
      <c r="I35" s="156"/>
      <c r="J35" s="91">
        <f>SUM(K34:K36)</f>
        <v>2</v>
      </c>
      <c r="K35" s="91">
        <f>IF(L35-N35&gt;0,1,0)</f>
        <v>1</v>
      </c>
      <c r="L35" s="136">
        <v>31</v>
      </c>
      <c r="M35" s="136" t="s">
        <v>6</v>
      </c>
      <c r="N35" s="91">
        <v>29</v>
      </c>
      <c r="O35" s="137">
        <f>IF(N35-L35&gt;0,1,0)</f>
        <v>0</v>
      </c>
      <c r="P35" s="92">
        <f>SUM(O34:O36)</f>
        <v>0</v>
      </c>
      <c r="Q35" s="188"/>
      <c r="R35" s="170"/>
      <c r="S35" s="170"/>
      <c r="T35" s="171"/>
      <c r="U35" s="91"/>
      <c r="V35" s="96"/>
      <c r="W35" s="96"/>
      <c r="X35" s="96"/>
      <c r="Y35" s="143"/>
      <c r="Z35" s="144" t="s">
        <v>230</v>
      </c>
      <c r="AA35" s="96"/>
      <c r="AB35" s="96"/>
      <c r="AC35" s="136"/>
      <c r="AD35" s="172"/>
      <c r="AE35" s="91"/>
      <c r="AF35" s="91"/>
      <c r="AG35" s="91"/>
      <c r="AR35" s="91"/>
      <c r="AS35" s="91"/>
      <c r="AT35" s="91"/>
      <c r="AU35" s="184"/>
      <c r="AV35" s="136"/>
      <c r="AW35" s="96"/>
      <c r="AX35" s="96"/>
      <c r="AY35" s="96"/>
      <c r="AZ35" s="143"/>
      <c r="BA35" s="96" t="s">
        <v>9</v>
      </c>
      <c r="BB35" s="96"/>
      <c r="BC35" s="96"/>
      <c r="BD35" s="91"/>
      <c r="BE35" s="170"/>
      <c r="BF35" s="170"/>
      <c r="BG35" s="170"/>
      <c r="BH35" s="180"/>
      <c r="BI35" s="91">
        <f>SUM(BJ34:BJ36)</f>
        <v>2</v>
      </c>
      <c r="BJ35" s="40">
        <f>IF(BK35-BM35&gt;0,1,0)</f>
        <v>1</v>
      </c>
      <c r="BK35" s="39">
        <v>25</v>
      </c>
      <c r="BL35" s="39" t="s">
        <v>6</v>
      </c>
      <c r="BM35" s="40">
        <v>18</v>
      </c>
      <c r="BN35" s="42">
        <f>IF(BM35-BK35&gt;0,1,0)</f>
        <v>0</v>
      </c>
      <c r="BO35" s="41">
        <f>SUM(BN34:BN36)</f>
        <v>1</v>
      </c>
      <c r="BP35" s="155"/>
      <c r="BQ35"/>
      <c r="BR35"/>
      <c r="BS35"/>
      <c r="BT35"/>
      <c r="BU35"/>
      <c r="BV35"/>
      <c r="BW35"/>
      <c r="BX35"/>
    </row>
    <row r="36" spans="1:94" s="47" customFormat="1" ht="22.15" customHeight="1" thickTop="1" x14ac:dyDescent="0.3">
      <c r="A36"/>
      <c r="B36"/>
      <c r="C36"/>
      <c r="D36"/>
      <c r="E36"/>
      <c r="F36"/>
      <c r="G36" s="37"/>
      <c r="H36" s="46"/>
      <c r="I36" s="156"/>
      <c r="J36" s="91"/>
      <c r="K36" s="91">
        <f>IF(L36-N36&gt;0,1,0)</f>
        <v>0</v>
      </c>
      <c r="L36" s="136"/>
      <c r="M36" s="136" t="s">
        <v>6</v>
      </c>
      <c r="N36" s="91"/>
      <c r="O36" s="137">
        <f>IF(N36-L36&gt;0,1,0)</f>
        <v>0</v>
      </c>
      <c r="P36" s="61"/>
      <c r="Q36" s="136"/>
      <c r="R36" s="91"/>
      <c r="S36" s="91"/>
      <c r="T36" s="61"/>
      <c r="U36" s="91"/>
      <c r="V36" s="96"/>
      <c r="W36" s="96"/>
      <c r="X36" s="96"/>
      <c r="Y36" s="143"/>
      <c r="Z36" s="144"/>
      <c r="AA36" s="96"/>
      <c r="AB36" s="96"/>
      <c r="AC36" s="136"/>
      <c r="AD36" s="172"/>
      <c r="AE36" s="91"/>
      <c r="AF36" s="91"/>
      <c r="AG36" s="91"/>
      <c r="AH36" s="62"/>
      <c r="AI36" s="62"/>
      <c r="AJ36" s="62"/>
      <c r="AK36" s="62"/>
      <c r="AL36" s="62"/>
      <c r="AM36" s="40"/>
      <c r="AN36" s="40"/>
      <c r="AO36" s="40"/>
      <c r="AP36" s="40"/>
      <c r="AQ36" s="40"/>
      <c r="AR36" s="91"/>
      <c r="AS36" s="91"/>
      <c r="AT36" s="91"/>
      <c r="AU36" s="184"/>
      <c r="AV36" s="136"/>
      <c r="AW36" s="96"/>
      <c r="AX36" s="96"/>
      <c r="AY36" s="96"/>
      <c r="AZ36" s="143"/>
      <c r="BA36" s="96"/>
      <c r="BB36" s="96"/>
      <c r="BC36" s="96"/>
      <c r="BD36" s="66"/>
      <c r="BE36" s="40"/>
      <c r="BF36" s="40"/>
      <c r="BG36" s="40"/>
      <c r="BH36" s="63"/>
      <c r="BI36" s="40"/>
      <c r="BJ36" s="40">
        <f>IF(BK36-BM36&gt;0,1,0)</f>
        <v>1</v>
      </c>
      <c r="BK36" s="39">
        <v>28</v>
      </c>
      <c r="BL36" s="39" t="s">
        <v>6</v>
      </c>
      <c r="BM36" s="40">
        <v>26</v>
      </c>
      <c r="BN36" s="42">
        <f>IF(BM36-BK36&gt;0,1,0)</f>
        <v>0</v>
      </c>
      <c r="BO36" s="41"/>
      <c r="BP36" s="155"/>
      <c r="BQ36"/>
      <c r="BR36"/>
      <c r="BS36"/>
      <c r="BT36"/>
      <c r="BU36"/>
      <c r="BV36"/>
      <c r="BW36"/>
      <c r="BX36"/>
    </row>
    <row r="37" spans="1:94" s="47" customFormat="1" ht="22.15" customHeight="1" x14ac:dyDescent="0.25">
      <c r="A37"/>
      <c r="B37"/>
      <c r="C37"/>
      <c r="D37"/>
      <c r="E37"/>
      <c r="F37"/>
      <c r="G37" s="37"/>
      <c r="H37" s="46"/>
      <c r="I37" s="155"/>
      <c r="J37" s="91"/>
      <c r="K37" s="91"/>
      <c r="L37" s="136"/>
      <c r="M37" s="136"/>
      <c r="N37" s="91" t="s">
        <v>228</v>
      </c>
      <c r="O37" s="137"/>
      <c r="P37" s="61"/>
      <c r="Q37" s="39"/>
      <c r="R37" s="40"/>
      <c r="S37" s="40"/>
      <c r="T37" s="61"/>
      <c r="U37" s="91"/>
      <c r="V37" s="96"/>
      <c r="W37" s="96"/>
      <c r="X37" s="96"/>
      <c r="Y37" s="143"/>
      <c r="Z37" s="144"/>
      <c r="AA37" s="96"/>
      <c r="AB37" s="96"/>
      <c r="AC37" s="136"/>
      <c r="AD37" s="172"/>
      <c r="AE37" s="91"/>
      <c r="AF37" s="91"/>
      <c r="AG37" s="91"/>
      <c r="AH37" s="62"/>
      <c r="AI37" s="62"/>
      <c r="AJ37" s="62"/>
      <c r="AK37" s="62"/>
      <c r="AL37" s="62"/>
      <c r="AM37" s="62"/>
      <c r="AN37" s="71"/>
      <c r="AO37" s="62"/>
      <c r="AP37" s="40"/>
      <c r="AQ37" s="40"/>
      <c r="AR37" s="91"/>
      <c r="AS37" s="91"/>
      <c r="AT37" s="91"/>
      <c r="AU37" s="184"/>
      <c r="AV37" s="136"/>
      <c r="AW37" s="96"/>
      <c r="AX37" s="96"/>
      <c r="AY37" s="96"/>
      <c r="AZ37" s="143"/>
      <c r="BA37" s="96"/>
      <c r="BB37" s="96"/>
      <c r="BC37" s="96"/>
      <c r="BD37" s="66"/>
      <c r="BE37" s="40"/>
      <c r="BF37" s="40"/>
      <c r="BG37" s="40"/>
      <c r="BH37" s="63"/>
      <c r="BI37" s="40"/>
      <c r="BJ37" s="40"/>
      <c r="BK37" s="39"/>
      <c r="BL37" s="39"/>
      <c r="BM37" s="40" t="s">
        <v>227</v>
      </c>
      <c r="BN37" s="42"/>
      <c r="BO37" s="41"/>
      <c r="BP37" s="155"/>
      <c r="BQ37"/>
      <c r="BR37"/>
      <c r="BS37"/>
      <c r="BT37"/>
      <c r="BU37"/>
      <c r="BV37"/>
      <c r="BW37"/>
      <c r="BX37"/>
    </row>
    <row r="38" spans="1:94" s="47" customFormat="1" ht="22.15" customHeight="1" thickBot="1" x14ac:dyDescent="0.3">
      <c r="A38"/>
      <c r="B38"/>
      <c r="C38"/>
      <c r="D38"/>
      <c r="E38"/>
      <c r="F38"/>
      <c r="G38" s="37"/>
      <c r="H38" s="46"/>
      <c r="I38" s="306" t="s">
        <v>205</v>
      </c>
      <c r="J38" s="59"/>
      <c r="K38" s="59"/>
      <c r="L38" s="59"/>
      <c r="M38" s="58"/>
      <c r="N38" s="59"/>
      <c r="O38" s="59"/>
      <c r="P38" s="87"/>
      <c r="Q38" s="39"/>
      <c r="R38" s="40"/>
      <c r="S38" s="40"/>
      <c r="T38" s="61"/>
      <c r="U38" s="91"/>
      <c r="V38" s="96"/>
      <c r="W38" s="96"/>
      <c r="X38" s="96"/>
      <c r="Y38" s="143"/>
      <c r="Z38" s="144"/>
      <c r="AA38" s="96"/>
      <c r="AB38" s="96"/>
      <c r="AC38" s="136"/>
      <c r="AD38" s="172"/>
      <c r="AE38" s="91"/>
      <c r="AF38" s="91"/>
      <c r="AG38" s="91"/>
      <c r="AH38" s="62"/>
      <c r="AI38" s="171"/>
      <c r="AJ38" s="171"/>
      <c r="AK38" s="171"/>
      <c r="AL38" s="207"/>
      <c r="AM38" s="59"/>
      <c r="AN38" s="59"/>
      <c r="AO38" s="59"/>
      <c r="AP38" s="59"/>
      <c r="AQ38" s="40"/>
      <c r="AR38" s="91"/>
      <c r="AS38" s="91"/>
      <c r="AT38" s="91"/>
      <c r="AU38" s="184"/>
      <c r="AV38" s="136"/>
      <c r="AW38" s="96"/>
      <c r="AX38" s="96"/>
      <c r="AY38" s="96"/>
      <c r="AZ38" s="143"/>
      <c r="BA38" s="96"/>
      <c r="BB38" s="96"/>
      <c r="BC38" s="96"/>
      <c r="BD38" s="66"/>
      <c r="BE38" s="40"/>
      <c r="BF38" s="40"/>
      <c r="BG38" s="40"/>
      <c r="BH38" s="63"/>
      <c r="BI38" s="59"/>
      <c r="BJ38" s="59"/>
      <c r="BK38" s="59"/>
      <c r="BL38" s="58"/>
      <c r="BM38" s="59"/>
      <c r="BN38" s="59"/>
      <c r="BO38" s="60"/>
      <c r="BP38" s="306" t="s">
        <v>46</v>
      </c>
      <c r="BQ38"/>
      <c r="BR38"/>
      <c r="BS38"/>
      <c r="BT38"/>
      <c r="BU38"/>
      <c r="BV38"/>
      <c r="BW38"/>
      <c r="BX38"/>
    </row>
    <row r="39" spans="1:94" s="47" customFormat="1" ht="22.15" customHeight="1" thickTop="1" thickBot="1" x14ac:dyDescent="0.3">
      <c r="A39"/>
      <c r="B39"/>
      <c r="C39"/>
      <c r="D39"/>
      <c r="E39"/>
      <c r="F39"/>
      <c r="G39" s="37"/>
      <c r="H39" s="46"/>
      <c r="I39" s="306"/>
      <c r="J39" s="143"/>
      <c r="K39" s="144"/>
      <c r="L39" s="96"/>
      <c r="M39" s="146"/>
      <c r="N39" s="138"/>
      <c r="O39" s="138"/>
      <c r="P39" s="138"/>
      <c r="T39" s="65"/>
      <c r="U39" s="91"/>
      <c r="V39" s="96"/>
      <c r="W39" s="96"/>
      <c r="X39" s="96"/>
      <c r="Y39" s="143"/>
      <c r="Z39" s="144"/>
      <c r="AA39" s="96"/>
      <c r="AB39" s="92"/>
      <c r="AC39" s="136"/>
      <c r="AD39" s="172"/>
      <c r="AE39" s="91"/>
      <c r="AF39" s="91"/>
      <c r="AG39" s="91"/>
      <c r="AH39" s="205"/>
      <c r="AI39" s="40"/>
      <c r="AJ39" s="40"/>
      <c r="AK39" s="85" t="s">
        <v>124</v>
      </c>
      <c r="AL39" s="40"/>
      <c r="AM39" s="40"/>
      <c r="AN39" s="40"/>
      <c r="AO39" s="40"/>
      <c r="AP39" s="91"/>
      <c r="AQ39" s="147"/>
      <c r="AR39" s="91"/>
      <c r="AS39" s="91"/>
      <c r="AT39" s="91"/>
      <c r="AU39" s="184"/>
      <c r="AV39" s="136"/>
      <c r="AW39" s="91"/>
      <c r="AX39" s="91"/>
      <c r="AY39" s="91"/>
      <c r="AZ39" s="136"/>
      <c r="BA39" s="91"/>
      <c r="BB39" s="91"/>
      <c r="BC39" s="92"/>
      <c r="BD39" s="66"/>
      <c r="BL39" s="40"/>
      <c r="BM39" s="40"/>
      <c r="BN39" s="39"/>
      <c r="BO39" s="39"/>
      <c r="BP39" s="306"/>
      <c r="BQ39"/>
      <c r="BR39"/>
      <c r="BS39"/>
      <c r="BT39"/>
      <c r="BU39"/>
      <c r="BV39"/>
      <c r="BW39"/>
      <c r="BX39"/>
    </row>
    <row r="40" spans="1:94" s="47" customFormat="1" ht="22.15" customHeight="1" thickTop="1" x14ac:dyDescent="0.3">
      <c r="A40"/>
      <c r="B40"/>
      <c r="C40"/>
      <c r="D40"/>
      <c r="E40"/>
      <c r="F40"/>
      <c r="G40" s="37"/>
      <c r="H40" s="46"/>
      <c r="I40" s="156"/>
      <c r="J40" s="136"/>
      <c r="K40" s="91"/>
      <c r="L40" s="137"/>
      <c r="M40" s="92"/>
      <c r="N40" s="96"/>
      <c r="O40" s="91">
        <f>IF(P40-R40&gt;0,1,0)</f>
        <v>1</v>
      </c>
      <c r="P40" s="143">
        <v>25</v>
      </c>
      <c r="Q40" s="136" t="s">
        <v>6</v>
      </c>
      <c r="R40" s="91">
        <v>11</v>
      </c>
      <c r="S40" s="137">
        <f>IF(R40-P40&gt;0,1,0)</f>
        <v>0</v>
      </c>
      <c r="T40" s="92"/>
      <c r="U40" s="175"/>
      <c r="V40" s="176"/>
      <c r="W40" s="176"/>
      <c r="X40" s="177"/>
      <c r="Y40" s="178"/>
      <c r="Z40" s="176"/>
      <c r="AA40" s="176"/>
      <c r="AB40" s="181"/>
      <c r="AC40" s="178"/>
      <c r="AD40" s="40"/>
      <c r="AE40" s="40"/>
      <c r="AF40" s="40"/>
      <c r="AG40" s="42"/>
      <c r="AH40" s="205"/>
      <c r="AI40" s="40"/>
      <c r="AJ40" s="40">
        <f>IF(AK40-AN40&gt;0,1,0)</f>
        <v>1</v>
      </c>
      <c r="AK40" s="39">
        <v>25</v>
      </c>
      <c r="AL40" s="305" t="s">
        <v>6</v>
      </c>
      <c r="AM40" s="305"/>
      <c r="AN40" s="39">
        <v>22</v>
      </c>
      <c r="AO40" s="42">
        <f>IF(AN40-AK40&gt;0,1,0)</f>
        <v>0</v>
      </c>
      <c r="AP40" s="91"/>
      <c r="AQ40" s="149"/>
      <c r="AR40" s="39"/>
      <c r="AS40" s="40"/>
      <c r="AT40" s="40"/>
      <c r="AU40" s="40"/>
      <c r="AV40" s="178"/>
      <c r="AW40" s="181"/>
      <c r="AX40" s="176"/>
      <c r="AY40" s="176"/>
      <c r="AZ40" s="178"/>
      <c r="BA40" s="176"/>
      <c r="BB40" s="176"/>
      <c r="BC40" s="181"/>
      <c r="BD40" s="182"/>
      <c r="BE40" s="91"/>
      <c r="BF40" s="91">
        <f>IF(BG40-BI40&gt;0,1,0)</f>
        <v>1</v>
      </c>
      <c r="BG40" s="136">
        <v>25</v>
      </c>
      <c r="BH40" s="136" t="s">
        <v>6</v>
      </c>
      <c r="BI40" s="91">
        <v>12</v>
      </c>
      <c r="BJ40" s="137">
        <f>IF(BI40-BG40&gt;0,1,0)</f>
        <v>0</v>
      </c>
      <c r="BK40" s="92"/>
      <c r="BL40" s="91"/>
      <c r="BM40" s="91"/>
      <c r="BN40" s="136"/>
      <c r="BO40" s="136"/>
      <c r="BP40" s="156"/>
      <c r="BQ40"/>
      <c r="BR40"/>
      <c r="BS40"/>
      <c r="BT40"/>
      <c r="BU40"/>
      <c r="BV40"/>
      <c r="BW40"/>
      <c r="BX40"/>
    </row>
    <row r="41" spans="1:94" s="47" customFormat="1" ht="22.15" customHeight="1" x14ac:dyDescent="0.3">
      <c r="A41"/>
      <c r="B41"/>
      <c r="C41"/>
      <c r="D41"/>
      <c r="E41"/>
      <c r="F41"/>
      <c r="G41" s="37"/>
      <c r="H41" s="46"/>
      <c r="I41" s="156"/>
      <c r="J41" s="136"/>
      <c r="K41" s="91"/>
      <c r="L41" s="137"/>
      <c r="M41" s="92"/>
      <c r="N41" s="91">
        <f>SUM(O40:O42)</f>
        <v>2</v>
      </c>
      <c r="O41" s="91">
        <f>IF(P41-R41&gt;0,1,0)</f>
        <v>1</v>
      </c>
      <c r="P41" s="136">
        <v>25</v>
      </c>
      <c r="Q41" s="136" t="s">
        <v>6</v>
      </c>
      <c r="R41" s="91">
        <v>17</v>
      </c>
      <c r="S41" s="137">
        <f>IF(R41-P41&gt;0,1,0)</f>
        <v>0</v>
      </c>
      <c r="T41" s="92">
        <f>SUM(S40:S42)</f>
        <v>0</v>
      </c>
      <c r="U41" s="172"/>
      <c r="V41" s="91"/>
      <c r="W41" s="91"/>
      <c r="X41" s="137"/>
      <c r="Y41" s="136"/>
      <c r="Z41" s="92"/>
      <c r="AA41" s="91"/>
      <c r="AB41" s="91"/>
      <c r="AC41" s="136"/>
      <c r="AD41" s="40"/>
      <c r="AE41" s="40"/>
      <c r="AF41" s="40"/>
      <c r="AG41" s="62"/>
      <c r="AH41" s="205"/>
      <c r="AI41" s="40">
        <f>SUM(AJ40:AJ42)</f>
        <v>2</v>
      </c>
      <c r="AJ41" s="40">
        <f>IF(AK41-AN41&gt;0,1,0)</f>
        <v>1</v>
      </c>
      <c r="AK41" s="39">
        <v>25</v>
      </c>
      <c r="AL41" s="305" t="s">
        <v>6</v>
      </c>
      <c r="AM41" s="305"/>
      <c r="AN41" s="39">
        <v>23</v>
      </c>
      <c r="AO41" s="42">
        <f>IF(AN41-AK41&gt;0,1,0)</f>
        <v>0</v>
      </c>
      <c r="AP41" s="92">
        <f>SUM(AO40:AO42)</f>
        <v>0</v>
      </c>
      <c r="AQ41" s="149"/>
      <c r="AR41" s="41"/>
      <c r="AS41" s="41"/>
      <c r="AT41" s="40"/>
      <c r="AU41" s="40"/>
      <c r="AV41" s="138"/>
      <c r="AW41" s="138"/>
      <c r="AX41" s="138"/>
      <c r="AY41" s="138"/>
      <c r="AZ41" s="138"/>
      <c r="BA41" s="138"/>
      <c r="BB41" s="138"/>
      <c r="BC41" s="138"/>
      <c r="BD41" s="183"/>
      <c r="BE41" s="91">
        <f>SUM(BF40:BF42)</f>
        <v>2</v>
      </c>
      <c r="BF41" s="91">
        <f>IF(BG41-BI41&gt;0,1,0)</f>
        <v>1</v>
      </c>
      <c r="BG41" s="136">
        <v>25</v>
      </c>
      <c r="BH41" s="136" t="s">
        <v>6</v>
      </c>
      <c r="BI41" s="91">
        <v>12</v>
      </c>
      <c r="BJ41" s="137">
        <f>IF(BI41-BG41&gt;0,1,0)</f>
        <v>0</v>
      </c>
      <c r="BK41" s="92">
        <f>SUM(BJ40:BJ42)</f>
        <v>0</v>
      </c>
      <c r="BL41" s="91"/>
      <c r="BM41" s="91"/>
      <c r="BN41" s="136"/>
      <c r="BO41" s="136"/>
      <c r="BP41" s="156"/>
      <c r="BQ41"/>
      <c r="BR41"/>
      <c r="BS41"/>
      <c r="BT41"/>
      <c r="BU41"/>
      <c r="BV41"/>
      <c r="BW41"/>
      <c r="BX41"/>
    </row>
    <row r="42" spans="1:94" s="47" customFormat="1" ht="22.15" customHeight="1" x14ac:dyDescent="0.2">
      <c r="A42"/>
      <c r="B42"/>
      <c r="C42"/>
      <c r="D42"/>
      <c r="E42"/>
      <c r="F42"/>
      <c r="G42" s="37"/>
      <c r="H42" s="46"/>
      <c r="I42" s="157"/>
      <c r="J42" s="136"/>
      <c r="K42" s="91"/>
      <c r="L42" s="137"/>
      <c r="M42" s="92"/>
      <c r="N42" s="91"/>
      <c r="O42" s="91">
        <f>IF(P42-R42&gt;0,1,0)</f>
        <v>0</v>
      </c>
      <c r="P42" s="136"/>
      <c r="Q42" s="136" t="s">
        <v>6</v>
      </c>
      <c r="R42" s="91"/>
      <c r="S42" s="137">
        <f>IF(R42-P42&gt;0,1,0)</f>
        <v>0</v>
      </c>
      <c r="T42" s="92"/>
      <c r="U42" s="172"/>
      <c r="V42" s="136"/>
      <c r="W42" s="137"/>
      <c r="X42" s="137"/>
      <c r="Y42" s="136"/>
      <c r="Z42" s="91"/>
      <c r="AA42" s="91"/>
      <c r="AB42" s="191"/>
      <c r="AC42" s="136"/>
      <c r="AD42" s="39"/>
      <c r="AE42" s="42"/>
      <c r="AF42" s="40"/>
      <c r="AH42" s="183"/>
      <c r="AI42" s="40"/>
      <c r="AJ42" s="40">
        <f>IF(AK42-AN42&gt;0,1,0)</f>
        <v>0</v>
      </c>
      <c r="AK42" s="39"/>
      <c r="AL42" s="305" t="s">
        <v>6</v>
      </c>
      <c r="AM42" s="305"/>
      <c r="AN42" s="94"/>
      <c r="AO42" s="42">
        <f>IF(AN42-AK42&gt;0,1,0)</f>
        <v>0</v>
      </c>
      <c r="AP42" s="91"/>
      <c r="AQ42" s="141"/>
      <c r="AR42" s="39"/>
      <c r="AS42" s="40"/>
      <c r="AT42" s="40"/>
      <c r="AU42" s="93"/>
      <c r="AV42" s="136"/>
      <c r="AW42" s="136"/>
      <c r="AX42" s="137"/>
      <c r="AY42" s="91"/>
      <c r="AZ42" s="138"/>
      <c r="BA42" s="91"/>
      <c r="BB42" s="91"/>
      <c r="BC42" s="92"/>
      <c r="BD42" s="184"/>
      <c r="BE42" s="91"/>
      <c r="BF42" s="91">
        <f>IF(BG42-BI42&gt;0,1,0)</f>
        <v>0</v>
      </c>
      <c r="BG42" s="136"/>
      <c r="BH42" s="136" t="s">
        <v>6</v>
      </c>
      <c r="BI42" s="91"/>
      <c r="BJ42" s="137">
        <f>IF(BI42-BG42&gt;0,1,0)</f>
        <v>0</v>
      </c>
      <c r="BK42" s="92"/>
      <c r="BL42" s="91"/>
      <c r="BM42" s="91"/>
      <c r="BN42" s="136"/>
      <c r="BO42" s="136"/>
      <c r="BP42" s="157"/>
      <c r="BQ42"/>
      <c r="BR42"/>
      <c r="BS42"/>
      <c r="BT42"/>
      <c r="BU42"/>
      <c r="BV42"/>
      <c r="BW42"/>
      <c r="BX42"/>
    </row>
    <row r="43" spans="1:94" s="47" customFormat="1" ht="22.15" customHeight="1" thickBot="1" x14ac:dyDescent="0.3">
      <c r="A43"/>
      <c r="B43"/>
      <c r="C43"/>
      <c r="D43"/>
      <c r="E43"/>
      <c r="F43"/>
      <c r="G43" s="37"/>
      <c r="H43" s="46"/>
      <c r="I43" s="306" t="s">
        <v>1</v>
      </c>
      <c r="J43" s="136"/>
      <c r="K43" s="91"/>
      <c r="L43" s="91"/>
      <c r="M43" s="92"/>
      <c r="N43" s="91"/>
      <c r="O43" s="91"/>
      <c r="P43" s="91"/>
      <c r="Q43" s="136"/>
      <c r="R43" s="91" t="s">
        <v>9</v>
      </c>
      <c r="S43" s="91"/>
      <c r="T43" s="92"/>
      <c r="U43" s="172"/>
      <c r="V43" s="136"/>
      <c r="W43" s="137"/>
      <c r="X43" s="137"/>
      <c r="Y43" s="136"/>
      <c r="Z43" s="91"/>
      <c r="AA43" s="91"/>
      <c r="AB43" s="136"/>
      <c r="AC43" s="136"/>
      <c r="AD43" s="40"/>
      <c r="AE43" s="42"/>
      <c r="AF43" s="41"/>
      <c r="AG43" s="95"/>
      <c r="AH43" s="206"/>
      <c r="AI43" s="62"/>
      <c r="AJ43" s="62"/>
      <c r="AK43" s="62"/>
      <c r="AL43" s="62"/>
      <c r="AM43" s="62"/>
      <c r="AN43" s="71" t="s">
        <v>231</v>
      </c>
      <c r="AO43" s="62"/>
      <c r="AP43" s="96"/>
      <c r="AQ43" s="150"/>
      <c r="AR43" s="39"/>
      <c r="AS43" s="40"/>
      <c r="AT43" s="40"/>
      <c r="AU43" s="39"/>
      <c r="AV43" s="136"/>
      <c r="AW43" s="91"/>
      <c r="AX43" s="137"/>
      <c r="AY43" s="92"/>
      <c r="AZ43" s="185"/>
      <c r="BA43" s="91"/>
      <c r="BB43" s="91"/>
      <c r="BC43" s="92"/>
      <c r="BD43" s="184"/>
      <c r="BE43" s="91"/>
      <c r="BF43" s="91"/>
      <c r="BG43" s="91"/>
      <c r="BH43" s="136"/>
      <c r="BI43" s="91" t="s">
        <v>54</v>
      </c>
      <c r="BJ43" s="91"/>
      <c r="BK43" s="92"/>
      <c r="BL43" s="91"/>
      <c r="BM43" s="91"/>
      <c r="BN43" s="91"/>
      <c r="BO43" s="136"/>
      <c r="BP43" s="306" t="s">
        <v>196</v>
      </c>
      <c r="BQ43"/>
      <c r="BR43"/>
      <c r="BS43"/>
      <c r="BT43"/>
      <c r="BU43"/>
      <c r="BV43"/>
      <c r="BW43"/>
      <c r="BX43"/>
    </row>
    <row r="44" spans="1:94" s="47" customFormat="1" ht="22.15" customHeight="1" thickTop="1" x14ac:dyDescent="0.25">
      <c r="A44"/>
      <c r="B44"/>
      <c r="C44"/>
      <c r="D44"/>
      <c r="E44"/>
      <c r="F44"/>
      <c r="G44" s="37"/>
      <c r="H44" s="46"/>
      <c r="I44" s="306"/>
      <c r="J44" s="162"/>
      <c r="K44" s="163"/>
      <c r="L44" s="164"/>
      <c r="M44" s="165"/>
      <c r="N44" s="164"/>
      <c r="O44" s="164"/>
      <c r="P44" s="164"/>
      <c r="Q44" s="162"/>
      <c r="R44" s="163"/>
      <c r="S44" s="164"/>
      <c r="T44" s="165"/>
      <c r="U44" s="40"/>
      <c r="V44" s="39"/>
      <c r="W44" s="39"/>
      <c r="X44" s="42"/>
      <c r="Y44" s="39"/>
      <c r="Z44" s="40"/>
      <c r="AA44" s="40"/>
      <c r="AB44" s="39"/>
      <c r="AC44" s="39"/>
      <c r="AD44" s="40"/>
      <c r="AE44" s="42"/>
      <c r="AF44" s="41"/>
      <c r="AG44" s="95"/>
      <c r="AH44" s="307" t="s">
        <v>1</v>
      </c>
      <c r="AI44" s="308"/>
      <c r="AP44" s="309" t="s">
        <v>204</v>
      </c>
      <c r="AQ44" s="309"/>
      <c r="AR44" s="39"/>
      <c r="AS44" s="40"/>
      <c r="AT44" s="40"/>
      <c r="AU44" s="39"/>
      <c r="AV44" s="39"/>
      <c r="AW44" s="40"/>
      <c r="AX44" s="42"/>
      <c r="AY44" s="41"/>
      <c r="AZ44" s="95"/>
      <c r="BA44" s="39"/>
      <c r="BB44" s="39"/>
      <c r="BC44" s="41"/>
      <c r="BD44" s="39"/>
      <c r="BE44" s="164"/>
      <c r="BF44" s="164"/>
      <c r="BG44" s="164"/>
      <c r="BH44" s="162"/>
      <c r="BI44" s="164"/>
      <c r="BJ44" s="164"/>
      <c r="BK44" s="165"/>
      <c r="BL44" s="164"/>
      <c r="BM44" s="164"/>
      <c r="BN44" s="164"/>
      <c r="BO44" s="162"/>
      <c r="BP44" s="306"/>
      <c r="BQ44"/>
      <c r="BR44"/>
      <c r="BS44"/>
      <c r="BT44"/>
      <c r="BU44"/>
      <c r="BV44"/>
      <c r="BW44"/>
      <c r="BX44"/>
    </row>
    <row r="45" spans="1:94" ht="60" customHeight="1" x14ac:dyDescent="0.25">
      <c r="G45" s="37"/>
      <c r="H45" s="46"/>
      <c r="I45" s="39"/>
      <c r="J45" s="39"/>
      <c r="K45" s="40"/>
      <c r="L45" s="39"/>
      <c r="M45" s="41"/>
      <c r="N45" s="39"/>
      <c r="O45" s="39"/>
      <c r="P45" s="39"/>
      <c r="Q45" s="39"/>
      <c r="R45" s="40"/>
      <c r="S45" s="39"/>
      <c r="T45" s="41"/>
      <c r="U45" s="39"/>
      <c r="V45" s="39"/>
      <c r="W45" s="39"/>
      <c r="X45" s="42"/>
      <c r="Y45" s="39"/>
      <c r="Z45" s="40"/>
      <c r="AA45" s="40"/>
      <c r="AB45" s="39"/>
      <c r="AC45" s="39"/>
      <c r="AD45" s="40"/>
      <c r="AE45" s="42"/>
      <c r="AF45" s="41"/>
      <c r="AG45" s="95"/>
      <c r="AH45" s="308"/>
      <c r="AI45" s="308"/>
      <c r="AP45" s="309"/>
      <c r="AQ45" s="309"/>
      <c r="AR45" s="39"/>
      <c r="AS45" s="40"/>
      <c r="AT45" s="40"/>
      <c r="AU45" s="39"/>
      <c r="AV45" s="39"/>
      <c r="AW45" s="40"/>
      <c r="AX45" s="42"/>
      <c r="AY45" s="41"/>
      <c r="AZ45" s="95"/>
      <c r="BA45" s="39"/>
      <c r="BB45" s="39"/>
      <c r="BC45" s="41"/>
      <c r="BD45" s="39"/>
      <c r="BE45" s="39"/>
      <c r="BF45" s="39"/>
      <c r="BG45" s="39"/>
      <c r="BH45" s="39"/>
      <c r="BI45" s="39"/>
      <c r="BJ45" s="39"/>
      <c r="BK45" s="41"/>
      <c r="BL45" s="39"/>
      <c r="BM45" s="39"/>
      <c r="BN45" s="39"/>
      <c r="BO45" s="39"/>
      <c r="BP45" s="99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</row>
    <row r="46" spans="1:94" ht="15.75" customHeight="1" x14ac:dyDescent="0.25">
      <c r="G46" s="37"/>
      <c r="H46" s="37"/>
      <c r="I46" s="39"/>
      <c r="J46" s="39"/>
      <c r="K46" s="40"/>
      <c r="L46" s="39"/>
      <c r="M46" s="41"/>
      <c r="N46" s="39"/>
      <c r="O46" s="39"/>
      <c r="P46" s="39"/>
      <c r="Q46" s="39"/>
      <c r="R46" s="40"/>
      <c r="S46" s="39"/>
      <c r="T46" s="41"/>
      <c r="U46" s="39"/>
      <c r="V46" s="39"/>
      <c r="W46" s="39"/>
      <c r="X46" s="42"/>
      <c r="Y46" s="304"/>
      <c r="Z46" s="304"/>
      <c r="AA46" s="39"/>
      <c r="AB46"/>
      <c r="AC46" s="39"/>
      <c r="AD46" s="100"/>
      <c r="AE46" s="39"/>
      <c r="AF46" s="95"/>
      <c r="AG46" s="95"/>
      <c r="AH46" s="95"/>
      <c r="AQ46" s="95"/>
      <c r="AR46" s="95"/>
      <c r="AS46" s="95"/>
      <c r="AT46" s="39"/>
      <c r="AU46" s="39"/>
      <c r="AV46" s="39"/>
      <c r="AW46" s="100"/>
      <c r="AX46" s="39"/>
      <c r="AY46" s="95"/>
      <c r="AZ46" s="95"/>
      <c r="BA46" s="39"/>
      <c r="BB46" s="39"/>
      <c r="BC46" s="41"/>
      <c r="BD46" s="39"/>
      <c r="BE46" s="39"/>
      <c r="BF46" s="39"/>
      <c r="BG46" s="39"/>
      <c r="BH46" s="39"/>
      <c r="BI46" s="39"/>
      <c r="BJ46" s="39"/>
      <c r="BK46" s="41"/>
      <c r="BL46" s="39"/>
      <c r="BM46" s="39"/>
      <c r="BN46" s="39"/>
      <c r="BO46" s="39"/>
      <c r="BP46" s="99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</row>
    <row r="47" spans="1:94" ht="84.75" customHeight="1" x14ac:dyDescent="0.25">
      <c r="AG47" s="103"/>
      <c r="AH47" s="103"/>
      <c r="AI47" s="103"/>
      <c r="AP47" s="101"/>
      <c r="AQ47" s="101"/>
      <c r="AR47" s="101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</row>
    <row r="48" spans="1:94" x14ac:dyDescent="0.25"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</row>
    <row r="49" spans="9:94" x14ac:dyDescent="0.25">
      <c r="I49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</row>
    <row r="50" spans="9:94" x14ac:dyDescent="0.25"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</row>
    <row r="51" spans="9:94" x14ac:dyDescent="0.25"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</row>
    <row r="52" spans="9:94" x14ac:dyDescent="0.25"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</row>
    <row r="53" spans="9:94" x14ac:dyDescent="0.25"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</row>
  </sheetData>
  <mergeCells count="36">
    <mergeCell ref="AJ7:AR7"/>
    <mergeCell ref="I3:I4"/>
    <mergeCell ref="BP3:BP4"/>
    <mergeCell ref="AJ4:AR4"/>
    <mergeCell ref="AJ5:AR5"/>
    <mergeCell ref="AJ6:AR6"/>
    <mergeCell ref="AL27:AM27"/>
    <mergeCell ref="I8:I9"/>
    <mergeCell ref="AJ8:AR8"/>
    <mergeCell ref="BP8:BP9"/>
    <mergeCell ref="AJ9:AR9"/>
    <mergeCell ref="AK13:AN22"/>
    <mergeCell ref="I14:I15"/>
    <mergeCell ref="BP14:BP15"/>
    <mergeCell ref="I16:I17"/>
    <mergeCell ref="BP16:BP17"/>
    <mergeCell ref="I22:I23"/>
    <mergeCell ref="BP22:BP23"/>
    <mergeCell ref="I24:I25"/>
    <mergeCell ref="BP24:BP25"/>
    <mergeCell ref="AL25:AM25"/>
    <mergeCell ref="AL26:AM26"/>
    <mergeCell ref="BP43:BP44"/>
    <mergeCell ref="AH44:AI45"/>
    <mergeCell ref="AP44:AQ45"/>
    <mergeCell ref="I30:I31"/>
    <mergeCell ref="BP30:BP31"/>
    <mergeCell ref="I32:I33"/>
    <mergeCell ref="BP32:BP33"/>
    <mergeCell ref="I38:I39"/>
    <mergeCell ref="BP38:BP39"/>
    <mergeCell ref="Y46:Z46"/>
    <mergeCell ref="AL40:AM40"/>
    <mergeCell ref="AL41:AM41"/>
    <mergeCell ref="AL42:AM42"/>
    <mergeCell ref="I43:I44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女子予選G　試合結果</vt:lpstr>
      <vt:lpstr>女子予選G戦　詳細</vt:lpstr>
      <vt:lpstr>女子決勝T組合せ</vt:lpstr>
      <vt:lpstr>女子決勝T試合結果</vt:lpstr>
      <vt:lpstr>'女子予選G戦　詳細'!Print_Area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塩沢 繁</dc:creator>
  <cp:lastModifiedBy>平沢暁</cp:lastModifiedBy>
  <cp:lastPrinted>2024-06-08T08:27:35Z</cp:lastPrinted>
  <dcterms:created xsi:type="dcterms:W3CDTF">2006-06-24T00:28:35Z</dcterms:created>
  <dcterms:modified xsi:type="dcterms:W3CDTF">2025-06-22T22:29:30Z</dcterms:modified>
</cp:coreProperties>
</file>